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o" sheetId="1" state="visible" r:id="rId3"/>
    <sheet name="Autorizacoes" sheetId="2" state="visible" r:id="rId4"/>
    <sheet name="Leia-me" sheetId="3" state="visible" r:id="rId5"/>
  </sheets>
  <definedNames>
    <definedName function="false" hidden="true" localSheetId="1" name="_xlnm._FilterDatabase" vbProcedure="false">Autorizacoes!$A$1:$V$371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Data usada para classificar cada autorização como vigente ou vencida (coluna Vigência da aba Autorizacoes). Pode ser trocada.</t>
        </r>
      </text>
    </comment>
  </commentList>
</comments>
</file>

<file path=xl/sharedStrings.xml><?xml version="1.0" encoding="utf-8"?>
<sst xmlns="http://schemas.openxmlformats.org/spreadsheetml/2006/main" count="4398" uniqueCount="1554">
  <si>
    <t xml:space="preserve">Autorizações do SINAFLOR no Acre — resumo</t>
  </si>
  <si>
    <t xml:space="preserve">Fonte: SINAFLOR/IBAMA, base pública de projetos autorizados, cópia de 05/09/2026, recorte uf = AC.</t>
  </si>
  <si>
    <t xml:space="preserve">Data de referência da vigência</t>
  </si>
  <si>
    <t xml:space="preserve">Autorizações por atividade</t>
  </si>
  <si>
    <t xml:space="preserve">Atividade</t>
  </si>
  <si>
    <t xml:space="preserve">Autorizações</t>
  </si>
  <si>
    <t xml:space="preserve">Vigentes</t>
  </si>
  <si>
    <t xml:space="preserve">Vencidas</t>
  </si>
  <si>
    <t xml:space="preserve">Sem data</t>
  </si>
  <si>
    <t xml:space="preserve">Área (ha)</t>
  </si>
  <si>
    <t xml:space="preserve">Autorização de Supressão de Vegetação - ASV</t>
  </si>
  <si>
    <t xml:space="preserve">Exploração de Floresta Plantada</t>
  </si>
  <si>
    <t xml:space="preserve">PMFS/POA</t>
  </si>
  <si>
    <t xml:space="preserve">Uso Alternativo do Solo</t>
  </si>
  <si>
    <t xml:space="preserve">Total</t>
  </si>
  <si>
    <t xml:space="preserve">Autorizações por órgão emissor</t>
  </si>
  <si>
    <t xml:space="preserve">Órgão emissor</t>
  </si>
  <si>
    <t xml:space="preserve">INSTITUTO DE MEIO AMBIENTE DO ACRE</t>
  </si>
  <si>
    <t xml:space="preserve">Superintendência do Ibama no Estado do Acre - AC</t>
  </si>
  <si>
    <t xml:space="preserve">Serviço de Regularização Ambiental</t>
  </si>
  <si>
    <t xml:space="preserve">Instituto Chico Mendes de Conservação da Biodiversidade</t>
  </si>
  <si>
    <t xml:space="preserve">Autorizações por município</t>
  </si>
  <si>
    <t xml:space="preserve">Município</t>
  </si>
  <si>
    <t xml:space="preserve">ACRELANDIA</t>
  </si>
  <si>
    <t xml:space="preserve">ASSIS BRASIL</t>
  </si>
  <si>
    <t xml:space="preserve">BRASILEIA</t>
  </si>
  <si>
    <t xml:space="preserve">BUJARI</t>
  </si>
  <si>
    <t xml:space="preserve">CAPIXABA</t>
  </si>
  <si>
    <t xml:space="preserve">CRUZEIRO DO SUL</t>
  </si>
  <si>
    <t xml:space="preserve">EPITACIOLANDIA</t>
  </si>
  <si>
    <t xml:space="preserve">FEIJO</t>
  </si>
  <si>
    <t xml:space="preserve">MANCIO LIMA</t>
  </si>
  <si>
    <t xml:space="preserve">MANOEL URBANO</t>
  </si>
  <si>
    <t xml:space="preserve">PLACIDO DE CASTRO</t>
  </si>
  <si>
    <t xml:space="preserve">PORTO ACRE</t>
  </si>
  <si>
    <t xml:space="preserve">PORTO WALTER</t>
  </si>
  <si>
    <t xml:space="preserve">RIO BRANCO</t>
  </si>
  <si>
    <t xml:space="preserve">RODRIGUES ALVES</t>
  </si>
  <si>
    <t xml:space="preserve">SENA MADUREIRA</t>
  </si>
  <si>
    <t xml:space="preserve">SENADOR GUIOMARD</t>
  </si>
  <si>
    <t xml:space="preserve">TARAUACA</t>
  </si>
  <si>
    <t xml:space="preserve">XAPURI</t>
  </si>
  <si>
    <t xml:space="preserve">A soma das áreas pode contar mais de uma vez a mesma área quando há polígonos sobrepostos (por exemplo, POA dentro da área do PMFS).</t>
  </si>
  <si>
    <t xml:space="preserve">Vigência: calculada pela data final de validade em relação à data de referência (B3); não considera suspensão, cancelamento ou prorrogação posterior à cópia.</t>
  </si>
  <si>
    <t xml:space="preserve">Nº do recibo</t>
  </si>
  <si>
    <t xml:space="preserve">Nº da autorização</t>
  </si>
  <si>
    <t xml:space="preserve">Tipo de empreendimento</t>
  </si>
  <si>
    <t xml:space="preserve">Empreendimento</t>
  </si>
  <si>
    <t xml:space="preserve">Detentor (mascarado no SINAFLOR)</t>
  </si>
  <si>
    <t xml:space="preserve">CPF/CNPJ (mascarado no SINAFLOR)</t>
  </si>
  <si>
    <t xml:space="preserve">Início da validade</t>
  </si>
  <si>
    <t xml:space="preserve">Fim da validade</t>
  </si>
  <si>
    <t xml:space="preserve">Situação no SINAFLOR</t>
  </si>
  <si>
    <t xml:space="preserve">Vigência</t>
  </si>
  <si>
    <t xml:space="preserve">CAR do imóvel</t>
  </si>
  <si>
    <t xml:space="preserve">Bioma</t>
  </si>
  <si>
    <t xml:space="preserve">UC federal sobreposta</t>
  </si>
  <si>
    <t xml:space="preserve">UC estadual sobreposta</t>
  </si>
  <si>
    <t xml:space="preserve">Terra indígena sobreposta</t>
  </si>
  <si>
    <t xml:space="preserve">ART do responsável técnico</t>
  </si>
  <si>
    <t xml:space="preserve">Latitude</t>
  </si>
  <si>
    <t xml:space="preserve">Longitude</t>
  </si>
  <si>
    <t xml:space="preserve">21218317</t>
  </si>
  <si>
    <t xml:space="preserve">20128202278937</t>
  </si>
  <si>
    <t xml:space="preserve">Rural</t>
  </si>
  <si>
    <t xml:space="preserve">LDAT 69 KV Iquiry/Acrelândia</t>
  </si>
  <si>
    <t xml:space="preserve">E******A A**E - D***********A DE E*****A S*A</t>
  </si>
  <si>
    <t xml:space="preserve">04.***.***/****-70</t>
  </si>
  <si>
    <t xml:space="preserve">Autorização Emitida</t>
  </si>
  <si>
    <t xml:space="preserve">Amazônia</t>
  </si>
  <si>
    <t xml:space="preserve">20210057987</t>
  </si>
  <si>
    <t xml:space="preserve">21218350</t>
  </si>
  <si>
    <t xml:space="preserve">20128202302480</t>
  </si>
  <si>
    <t xml:space="preserve">Fazenda Redenção</t>
  </si>
  <si>
    <t xml:space="preserve">A*****O F******O J***E R*****O DE C******O M******O</t>
  </si>
  <si>
    <t xml:space="preserve">20*.***.*00</t>
  </si>
  <si>
    <t xml:space="preserve">20220080041</t>
  </si>
  <si>
    <t xml:space="preserve">21218349</t>
  </si>
  <si>
    <t xml:space="preserve">20128202302474</t>
  </si>
  <si>
    <t xml:space="preserve">Fazenda Ouro Verde</t>
  </si>
  <si>
    <t xml:space="preserve">M***O L***O L********I S****N</t>
  </si>
  <si>
    <t xml:space="preserve">43*.***.*68</t>
  </si>
  <si>
    <t xml:space="preserve">20220078965</t>
  </si>
  <si>
    <t xml:space="preserve">21218321</t>
  </si>
  <si>
    <t xml:space="preserve">20128202278939</t>
  </si>
  <si>
    <t xml:space="preserve">LDAT Cruzeiro do Sul / Juruá</t>
  </si>
  <si>
    <t xml:space="preserve">10118897</t>
  </si>
  <si>
    <t xml:space="preserve">10128202303681</t>
  </si>
  <si>
    <t xml:space="preserve">Linha de Transmissão 230Kv Feijó - Cruzeiro do Sul</t>
  </si>
  <si>
    <t xml:space="preserve">T**********A A**E S*E S**.</t>
  </si>
  <si>
    <t xml:space="preserve">36.***.***/****-65</t>
  </si>
  <si>
    <t xml:space="preserve">RIO LIBERDADE</t>
  </si>
  <si>
    <t xml:space="preserve">202300590</t>
  </si>
  <si>
    <t xml:space="preserve">21218397</t>
  </si>
  <si>
    <t xml:space="preserve">20128202434392</t>
  </si>
  <si>
    <t xml:space="preserve">Urbano</t>
  </si>
  <si>
    <t xml:space="preserve">C************A D*S A********S DA A******A S*A</t>
  </si>
  <si>
    <t xml:space="preserve">42.***.***/****-14</t>
  </si>
  <si>
    <t xml:space="preserve">21218354</t>
  </si>
  <si>
    <t xml:space="preserve">20128202403956</t>
  </si>
  <si>
    <t xml:space="preserve">Construção de Extensão de Rede de Média Tensão entre os Municípios Cruzeiro do Sul e Mâncio Lima</t>
  </si>
  <si>
    <t xml:space="preserve">ÁREA DE RELEVANTE INTERESSE ECOLÓGICO JAPIIM PENTECOSTE</t>
  </si>
  <si>
    <t xml:space="preserve">20220074160</t>
  </si>
  <si>
    <t xml:space="preserve">21218398</t>
  </si>
  <si>
    <t xml:space="preserve">20128202434666</t>
  </si>
  <si>
    <t xml:space="preserve">20230089767</t>
  </si>
  <si>
    <t xml:space="preserve">21218447</t>
  </si>
  <si>
    <t xml:space="preserve">20128202455623</t>
  </si>
  <si>
    <t xml:space="preserve">20220076049</t>
  </si>
  <si>
    <t xml:space="preserve">21218450</t>
  </si>
  <si>
    <t xml:space="preserve">20128202458721</t>
  </si>
  <si>
    <t xml:space="preserve">Rede de Distribuição de Baixa Tensão- Cruzeiro do Sul</t>
  </si>
  <si>
    <t xml:space="preserve">20240107571</t>
  </si>
  <si>
    <t xml:space="preserve">21200085</t>
  </si>
  <si>
    <t xml:space="preserve">20129202014716</t>
  </si>
  <si>
    <t xml:space="preserve">DERACRE-RAMAL JOAQUIM SOUZA</t>
  </si>
  <si>
    <t xml:space="preserve">D**********O DE E******S DO E****O DO A**E</t>
  </si>
  <si>
    <t xml:space="preserve">04.***.***/****-06</t>
  </si>
  <si>
    <t xml:space="preserve">20190041703</t>
  </si>
  <si>
    <t xml:space="preserve">21218315</t>
  </si>
  <si>
    <t xml:space="preserve">20128202278199</t>
  </si>
  <si>
    <t xml:space="preserve">FAZENDA FOZ DO JURUPARI i</t>
  </si>
  <si>
    <t xml:space="preserve">L*****O G***S DA S***A</t>
  </si>
  <si>
    <t xml:space="preserve">84*.***.*34</t>
  </si>
  <si>
    <t xml:space="preserve">20220071422</t>
  </si>
  <si>
    <t xml:space="preserve">21218322</t>
  </si>
  <si>
    <t xml:space="preserve">20128202278935</t>
  </si>
  <si>
    <t xml:space="preserve">LDAT 69 KV Feijó/Envira</t>
  </si>
  <si>
    <t xml:space="preserve">21218431</t>
  </si>
  <si>
    <t xml:space="preserve">20128202547430</t>
  </si>
  <si>
    <t xml:space="preserve">FAZENDA FOZ DO JURUPARY 3 e 4</t>
  </si>
  <si>
    <t xml:space="preserve">L A G***S L**A</t>
  </si>
  <si>
    <t xml:space="preserve">24.***.***/****-10</t>
  </si>
  <si>
    <t xml:space="preserve">20230086390</t>
  </si>
  <si>
    <t xml:space="preserve">21200166</t>
  </si>
  <si>
    <t xml:space="preserve">20129202028754</t>
  </si>
  <si>
    <t xml:space="preserve">Desmate Fazenda Conquista</t>
  </si>
  <si>
    <t xml:space="preserve">L******O C****A DE S***A</t>
  </si>
  <si>
    <t xml:space="preserve">21*.***.*48</t>
  </si>
  <si>
    <t xml:space="preserve">AC-1200344-AA62DCD9691F42FBAB48377148AA6B2F</t>
  </si>
  <si>
    <t xml:space="preserve">20200049593</t>
  </si>
  <si>
    <t xml:space="preserve">21215523</t>
  </si>
  <si>
    <t xml:space="preserve">20129202155263</t>
  </si>
  <si>
    <t xml:space="preserve">Desmate Fazenda Barcelona</t>
  </si>
  <si>
    <t xml:space="preserve">M*****E L*****T B*****A DE H*****A</t>
  </si>
  <si>
    <t xml:space="preserve">47*.***.*00</t>
  </si>
  <si>
    <t xml:space="preserve">20210065188</t>
  </si>
  <si>
    <t xml:space="preserve">21200066</t>
  </si>
  <si>
    <t xml:space="preserve">20129201910845</t>
  </si>
  <si>
    <t xml:space="preserve">Terras Alphaville Rio Branco</t>
  </si>
  <si>
    <t xml:space="preserve">B P E*************S S*E E****I</t>
  </si>
  <si>
    <t xml:space="preserve">21.***.***/****-69</t>
  </si>
  <si>
    <t xml:space="preserve">20190040799</t>
  </si>
  <si>
    <t xml:space="preserve">21200106</t>
  </si>
  <si>
    <t xml:space="preserve">20129202022489</t>
  </si>
  <si>
    <t xml:space="preserve">LOTE SOB MATRICULA 19.974</t>
  </si>
  <si>
    <t xml:space="preserve">I*Ê E************S I**********S L**A</t>
  </si>
  <si>
    <t xml:space="preserve">04.***.***/****-63</t>
  </si>
  <si>
    <t xml:space="preserve">20200047315</t>
  </si>
  <si>
    <t xml:space="preserve">21200108</t>
  </si>
  <si>
    <t xml:space="preserve">20129202022490</t>
  </si>
  <si>
    <t xml:space="preserve">LOTE SOB MATRICULA 60.164</t>
  </si>
  <si>
    <t xml:space="preserve">20200047314</t>
  </si>
  <si>
    <t xml:space="preserve">21200163</t>
  </si>
  <si>
    <t xml:space="preserve">20129202028449</t>
  </si>
  <si>
    <t xml:space="preserve">ASV faixa de servidão da linha de transmissão e Substaçoes</t>
  </si>
  <si>
    <t xml:space="preserve">20200049457</t>
  </si>
  <si>
    <t xml:space="preserve">21200199</t>
  </si>
  <si>
    <t xml:space="preserve">20129202032435</t>
  </si>
  <si>
    <t xml:space="preserve">Supressão Hipermercado Assaí Atacadista</t>
  </si>
  <si>
    <t xml:space="preserve">A****O E*************S L**A</t>
  </si>
  <si>
    <t xml:space="preserve">05.***.***/****-30</t>
  </si>
  <si>
    <t xml:space="preserve">AC-1200401-22E56FA40FFA470EBB4EE905EFBC3506</t>
  </si>
  <si>
    <t xml:space="preserve">20200051598</t>
  </si>
  <si>
    <t xml:space="preserve">21200135</t>
  </si>
  <si>
    <t xml:space="preserve">20128202225245</t>
  </si>
  <si>
    <t xml:space="preserve">CHÁCARA REIS</t>
  </si>
  <si>
    <t xml:space="preserve">J**E E*****O DE M***A L***E</t>
  </si>
  <si>
    <t xml:space="preserve">52*.***.*04</t>
  </si>
  <si>
    <t xml:space="preserve">20200047944</t>
  </si>
  <si>
    <t xml:space="preserve">21218304</t>
  </si>
  <si>
    <t xml:space="preserve">20128202276754</t>
  </si>
  <si>
    <t xml:space="preserve">Subestação Tucumã</t>
  </si>
  <si>
    <t xml:space="preserve">E*P T*********O N***E S**.</t>
  </si>
  <si>
    <t xml:space="preserve">43.***.***/****-61</t>
  </si>
  <si>
    <t xml:space="preserve">27230220630207</t>
  </si>
  <si>
    <t xml:space="preserve">21218305</t>
  </si>
  <si>
    <t xml:space="preserve">20128202276758</t>
  </si>
  <si>
    <t xml:space="preserve">Trecho de Linha de Transmissão que perfaz o seccionamento da LT 230 kV Abunã ¿ Rio Branco I C2, na SE Tucumã</t>
  </si>
  <si>
    <t xml:space="preserve">21218318</t>
  </si>
  <si>
    <t xml:space="preserve">20128202278933</t>
  </si>
  <si>
    <t xml:space="preserve">LDAT  69 kV SE Rio Branco/SE Floresta</t>
  </si>
  <si>
    <t xml:space="preserve">21218319</t>
  </si>
  <si>
    <t xml:space="preserve">20128202278938</t>
  </si>
  <si>
    <t xml:space="preserve">LDAT 69 KV Tangará/Alto Alegre</t>
  </si>
  <si>
    <t xml:space="preserve">10118805</t>
  </si>
  <si>
    <t xml:space="preserve">10128202294473</t>
  </si>
  <si>
    <t xml:space="preserve">Linha de Transmissão 230 kV Subestação Abunã - Subestação Rio Branco I C3</t>
  </si>
  <si>
    <t xml:space="preserve">FLORSU DO RIO ABUNA</t>
  </si>
  <si>
    <t xml:space="preserve">27230221447349</t>
  </si>
  <si>
    <t xml:space="preserve">10118924</t>
  </si>
  <si>
    <t xml:space="preserve">10128202308390</t>
  </si>
  <si>
    <t xml:space="preserve">21218343</t>
  </si>
  <si>
    <t xml:space="preserve">20128202396767</t>
  </si>
  <si>
    <t xml:space="preserve">LDAT 69 KV BAY SE TUCUMA/BAY SE FLORESTA</t>
  </si>
  <si>
    <t xml:space="preserve">21218373</t>
  </si>
  <si>
    <t xml:space="preserve">20128202315151</t>
  </si>
  <si>
    <t xml:space="preserve">UNIVERSIDADE FEDERAL DO ACRE</t>
  </si>
  <si>
    <t xml:space="preserve">U**********E F*****L DO A**E</t>
  </si>
  <si>
    <t xml:space="preserve">04.***.***/****-37</t>
  </si>
  <si>
    <t xml:space="preserve">20230084846</t>
  </si>
  <si>
    <t xml:space="preserve">21218344</t>
  </si>
  <si>
    <t xml:space="preserve">20128202396769</t>
  </si>
  <si>
    <t xml:space="preserve">LDAT 69 KV BAY SE TUCUMA/BAY SE TANGARA</t>
  </si>
  <si>
    <t xml:space="preserve">10119084</t>
  </si>
  <si>
    <t xml:space="preserve">10128202325204</t>
  </si>
  <si>
    <t xml:space="preserve">- Linha de Transmissão 230 kV Subestação Abunã - Subestação Rio Branco I C3</t>
  </si>
  <si>
    <t xml:space="preserve">21218353</t>
  </si>
  <si>
    <t xml:space="preserve">20128202302503</t>
  </si>
  <si>
    <t xml:space="preserve">Aeroporto Internacional de Rio Branco - Plácido de Castro</t>
  </si>
  <si>
    <t xml:space="preserve">42.***.***/****-71</t>
  </si>
  <si>
    <t xml:space="preserve">20220078812</t>
  </si>
  <si>
    <t xml:space="preserve">21218434</t>
  </si>
  <si>
    <t xml:space="preserve">20128202448049</t>
  </si>
  <si>
    <t xml:space="preserve">Fazenda União III</t>
  </si>
  <si>
    <t xml:space="preserve">F*****A U***O L**A</t>
  </si>
  <si>
    <t xml:space="preserve">34.***.***/****-26</t>
  </si>
  <si>
    <t xml:space="preserve">20240100860</t>
  </si>
  <si>
    <t xml:space="preserve">21218489</t>
  </si>
  <si>
    <t xml:space="preserve">20128202696321</t>
  </si>
  <si>
    <t xml:space="preserve">S********A DE E****O DE O***S P******S</t>
  </si>
  <si>
    <t xml:space="preserve">03.***.***/****-05</t>
  </si>
  <si>
    <t xml:space="preserve">21218496</t>
  </si>
  <si>
    <t xml:space="preserve">20128202693516</t>
  </si>
  <si>
    <t xml:space="preserve">EXECUÇÃO DA PONTE SOBRE O RIO ACRE, INTERLIGANDO O SEGUNDO DISTRIDO E A BAIXADA DA SOBRAL, RESPECTIVOS ACESSOS E ORDENAMENTO NO TRÂNSITO NO BAIRRO XV, COM EXTENSÃO DE 200M</t>
  </si>
  <si>
    <t xml:space="preserve">S********A DE E****O DE H*******O E U*******O - S****B</t>
  </si>
  <si>
    <t xml:space="preserve">34.***.***/****-00</t>
  </si>
  <si>
    <t xml:space="preserve">20250124833</t>
  </si>
  <si>
    <t xml:space="preserve">21218491</t>
  </si>
  <si>
    <t xml:space="preserve">20128202697490</t>
  </si>
  <si>
    <t xml:space="preserve">21218495</t>
  </si>
  <si>
    <t xml:space="preserve">20128202698100</t>
  </si>
  <si>
    <t xml:space="preserve">21218490</t>
  </si>
  <si>
    <t xml:space="preserve">20128202694881</t>
  </si>
  <si>
    <t xml:space="preserve">RAMAL DOS PAULISTAS</t>
  </si>
  <si>
    <t xml:space="preserve">20170025860</t>
  </si>
  <si>
    <t xml:space="preserve">21218531</t>
  </si>
  <si>
    <t xml:space="preserve">20128202609095</t>
  </si>
  <si>
    <t xml:space="preserve">LDAT 69 kV SE SENA MADUREIRA / SE MANOEL URBANO</t>
  </si>
  <si>
    <t xml:space="preserve">20260133961</t>
  </si>
  <si>
    <t xml:space="preserve">21200090</t>
  </si>
  <si>
    <t xml:space="preserve">20129202115714</t>
  </si>
  <si>
    <t xml:space="preserve">Ramal Barbary/Interligação</t>
  </si>
  <si>
    <t xml:space="preserve">Jaminawa do Igarapé Preto</t>
  </si>
  <si>
    <t xml:space="preserve">20190043426</t>
  </si>
  <si>
    <t xml:space="preserve">21218334</t>
  </si>
  <si>
    <t xml:space="preserve">20128202389948</t>
  </si>
  <si>
    <t xml:space="preserve">Fazenda Mineira</t>
  </si>
  <si>
    <t xml:space="preserve">M*****O DE A*****A S***A C******O</t>
  </si>
  <si>
    <t xml:space="preserve">59*.***.*53</t>
  </si>
  <si>
    <t xml:space="preserve">20220072851</t>
  </si>
  <si>
    <t xml:space="preserve">21205381</t>
  </si>
  <si>
    <t xml:space="preserve">20129202135252</t>
  </si>
  <si>
    <t xml:space="preserve">AMAZON- LOTE-SOB MATRICULA 9071</t>
  </si>
  <si>
    <t xml:space="preserve">N*****S S***A R**O</t>
  </si>
  <si>
    <t xml:space="preserve">93*.***.*00</t>
  </si>
  <si>
    <t xml:space="preserve">20200053716</t>
  </si>
  <si>
    <t xml:space="preserve">21218442</t>
  </si>
  <si>
    <t xml:space="preserve">20128202453209</t>
  </si>
  <si>
    <t xml:space="preserve">LOTE DE TERRA URBANO</t>
  </si>
  <si>
    <t xml:space="preserve">R. M. S***A L**A</t>
  </si>
  <si>
    <t xml:space="preserve">26.***.***/****-08</t>
  </si>
  <si>
    <t xml:space="preserve">20240103744</t>
  </si>
  <si>
    <t xml:space="preserve">10116033</t>
  </si>
  <si>
    <t xml:space="preserve">10539202154272</t>
  </si>
  <si>
    <t xml:space="preserve">D***************O N******L DE I******T DE T*********S</t>
  </si>
  <si>
    <t xml:space="preserve">04.***.***/****-00</t>
  </si>
  <si>
    <t xml:space="preserve">21218320</t>
  </si>
  <si>
    <t xml:space="preserve">20128202278936</t>
  </si>
  <si>
    <t xml:space="preserve">LDAT 69 KV Feijó/Tarauacá</t>
  </si>
  <si>
    <t xml:space="preserve">21218374</t>
  </si>
  <si>
    <t xml:space="preserve">20128202316535</t>
  </si>
  <si>
    <t xml:space="preserve">SUPRESSAO DO AERODROMO DE XAPURI</t>
  </si>
  <si>
    <t xml:space="preserve">20230085206</t>
  </si>
  <si>
    <t xml:space="preserve">21200097</t>
  </si>
  <si>
    <t xml:space="preserve">20127202021350</t>
  </si>
  <si>
    <t xml:space="preserve">Paricá - Colônia Guaraciaba (Plantio)</t>
  </si>
  <si>
    <t xml:space="preserve">G. L. M***I</t>
  </si>
  <si>
    <t xml:space="preserve">02.***.***/****-20</t>
  </si>
  <si>
    <t xml:space="preserve">AC-1200252-BFD72C288A5247C987F4888409D180A6</t>
  </si>
  <si>
    <t xml:space="preserve">20190040483</t>
  </si>
  <si>
    <t xml:space="preserve">21200026</t>
  </si>
  <si>
    <t xml:space="preserve">20122201907038</t>
  </si>
  <si>
    <t xml:space="preserve">APAFPD - PMFSComunitario</t>
  </si>
  <si>
    <t xml:space="preserve">A*******S P*****A A************R DO P*E P***O D**S</t>
  </si>
  <si>
    <t xml:space="preserve">14.***.***/****-83</t>
  </si>
  <si>
    <t xml:space="preserve">20190038219</t>
  </si>
  <si>
    <t xml:space="preserve">21200194</t>
  </si>
  <si>
    <t xml:space="preserve">20122202027876</t>
  </si>
  <si>
    <t xml:space="preserve">21216333</t>
  </si>
  <si>
    <t xml:space="preserve">20122202257188</t>
  </si>
  <si>
    <t xml:space="preserve">21218260</t>
  </si>
  <si>
    <t xml:space="preserve">20122202368933</t>
  </si>
  <si>
    <t xml:space="preserve">COLÔNIA GONÇALVES</t>
  </si>
  <si>
    <t xml:space="preserve">L*****O M*******O</t>
  </si>
  <si>
    <t xml:space="preserve">65*.***.*34</t>
  </si>
  <si>
    <t xml:space="preserve">20210066171</t>
  </si>
  <si>
    <t xml:space="preserve">21218262</t>
  </si>
  <si>
    <t xml:space="preserve">20122202369460</t>
  </si>
  <si>
    <t xml:space="preserve">21218375</t>
  </si>
  <si>
    <t xml:space="preserve">20122202319612</t>
  </si>
  <si>
    <t xml:space="preserve">PMFS 2023 - APAFPD</t>
  </si>
  <si>
    <t xml:space="preserve">20230086336</t>
  </si>
  <si>
    <t xml:space="preserve">21218377</t>
  </si>
  <si>
    <t xml:space="preserve">20122202319770</t>
  </si>
  <si>
    <t xml:space="preserve">21218514</t>
  </si>
  <si>
    <t xml:space="preserve">20122202605237</t>
  </si>
  <si>
    <t xml:space="preserve">Seringal Senegal</t>
  </si>
  <si>
    <t xml:space="preserve">E*****A - M*****A E P******A L**A</t>
  </si>
  <si>
    <t xml:space="preserve">11.***.***/****-60</t>
  </si>
  <si>
    <t xml:space="preserve">RESERVA EXTRATIVISTA CHICO MENDES</t>
  </si>
  <si>
    <t xml:space="preserve">20260131306</t>
  </si>
  <si>
    <t xml:space="preserve">21218515</t>
  </si>
  <si>
    <t xml:space="preserve">20122202605242</t>
  </si>
  <si>
    <t xml:space="preserve">21200118</t>
  </si>
  <si>
    <t xml:space="preserve">20122202122414</t>
  </si>
  <si>
    <t xml:space="preserve">Sem Informação</t>
  </si>
  <si>
    <t xml:space="preserve">Fazenda São João</t>
  </si>
  <si>
    <t xml:space="preserve">AC-1200104-81E35B81D03345DA9CDCA480F15A7509</t>
  </si>
  <si>
    <t xml:space="preserve">20200046928</t>
  </si>
  <si>
    <t xml:space="preserve">21200180</t>
  </si>
  <si>
    <t xml:space="preserve">20122202123117</t>
  </si>
  <si>
    <t xml:space="preserve">21218464</t>
  </si>
  <si>
    <t xml:space="preserve">20122202568118</t>
  </si>
  <si>
    <t xml:space="preserve">PMFS Fazenda Ranchão III</t>
  </si>
  <si>
    <t xml:space="preserve">G L M***I I*P &amp; E*P E****I</t>
  </si>
  <si>
    <t xml:space="preserve">20250112585</t>
  </si>
  <si>
    <t xml:space="preserve">21218468</t>
  </si>
  <si>
    <t xml:space="preserve">20122202569153</t>
  </si>
  <si>
    <t xml:space="preserve">21200019</t>
  </si>
  <si>
    <t xml:space="preserve">20122201903016</t>
  </si>
  <si>
    <t xml:space="preserve">Manejo Florestal</t>
  </si>
  <si>
    <t xml:space="preserve">K*****I K***I</t>
  </si>
  <si>
    <t xml:space="preserve">13*.***.*04</t>
  </si>
  <si>
    <t xml:space="preserve">AC-1200138-F340C0E0D15A4A52A179D78655ABEEBF</t>
  </si>
  <si>
    <t xml:space="preserve">20180034858</t>
  </si>
  <si>
    <t xml:space="preserve">21200074</t>
  </si>
  <si>
    <t xml:space="preserve">20122201903091</t>
  </si>
  <si>
    <t xml:space="preserve">21200079</t>
  </si>
  <si>
    <t xml:space="preserve">20122202012813</t>
  </si>
  <si>
    <t xml:space="preserve">Fazenda Liberdade</t>
  </si>
  <si>
    <t xml:space="preserve">J**E C****S B****A</t>
  </si>
  <si>
    <t xml:space="preserve">47*.***.*20</t>
  </si>
  <si>
    <t xml:space="preserve">AC-1200138-EACAF424543A40AC9D016E8E44346E3E</t>
  </si>
  <si>
    <t xml:space="preserve">20190041736</t>
  </si>
  <si>
    <t xml:space="preserve">21200093</t>
  </si>
  <si>
    <t xml:space="preserve">20122202012847</t>
  </si>
  <si>
    <t xml:space="preserve">21200110</t>
  </si>
  <si>
    <t xml:space="preserve">20122202023166</t>
  </si>
  <si>
    <t xml:space="preserve">PMFS - Canary</t>
  </si>
  <si>
    <t xml:space="preserve">A. D*S A****T A*****T DO P*E C****Y D**S É P*R N*S</t>
  </si>
  <si>
    <t xml:space="preserve">10.***.***/****-10</t>
  </si>
  <si>
    <t xml:space="preserve">20200047379</t>
  </si>
  <si>
    <t xml:space="preserve">21200182</t>
  </si>
  <si>
    <t xml:space="preserve">20122202025145</t>
  </si>
  <si>
    <t xml:space="preserve">21208473</t>
  </si>
  <si>
    <t xml:space="preserve">20122202141652</t>
  </si>
  <si>
    <t xml:space="preserve">Revisão 2021 - PMFS - ADPN - PAE Canary</t>
  </si>
  <si>
    <t xml:space="preserve">20210056898</t>
  </si>
  <si>
    <t xml:space="preserve">21209323</t>
  </si>
  <si>
    <t xml:space="preserve">20122202144611</t>
  </si>
  <si>
    <t xml:space="preserve">21208562</t>
  </si>
  <si>
    <t xml:space="preserve">20122202141689</t>
  </si>
  <si>
    <t xml:space="preserve">PMFS - Sgal Canary II</t>
  </si>
  <si>
    <t xml:space="preserve">M***O A*****O F******A</t>
  </si>
  <si>
    <t xml:space="preserve">51*.***.*49</t>
  </si>
  <si>
    <t xml:space="preserve">20210057054</t>
  </si>
  <si>
    <t xml:space="preserve">21209608</t>
  </si>
  <si>
    <t xml:space="preserve">20122202145244</t>
  </si>
  <si>
    <t xml:space="preserve">21218273</t>
  </si>
  <si>
    <t xml:space="preserve">20122202271509</t>
  </si>
  <si>
    <t xml:space="preserve">21218272</t>
  </si>
  <si>
    <t xml:space="preserve">20122202271443</t>
  </si>
  <si>
    <t xml:space="preserve">20220068016</t>
  </si>
  <si>
    <t xml:space="preserve">21218294</t>
  </si>
  <si>
    <t xml:space="preserve">20122202275671</t>
  </si>
  <si>
    <t xml:space="preserve">PMFS - PAE Limoeiro</t>
  </si>
  <si>
    <t xml:space="preserve">A********O D*S P***. A******. DO P*****O L******O</t>
  </si>
  <si>
    <t xml:space="preserve">09.***.***/****-04</t>
  </si>
  <si>
    <t xml:space="preserve">20220070513</t>
  </si>
  <si>
    <t xml:space="preserve">21218299</t>
  </si>
  <si>
    <t xml:space="preserve">20122202275689</t>
  </si>
  <si>
    <t xml:space="preserve">21218406</t>
  </si>
  <si>
    <t xml:space="preserve">20122202435686</t>
  </si>
  <si>
    <t xml:space="preserve">21218338</t>
  </si>
  <si>
    <t xml:space="preserve">20122202498541</t>
  </si>
  <si>
    <t xml:space="preserve">Fazenda Jaraguá/Carolina</t>
  </si>
  <si>
    <t xml:space="preserve">S****O S*******O DE B****S</t>
  </si>
  <si>
    <t xml:space="preserve">35*.***.*49</t>
  </si>
  <si>
    <t xml:space="preserve">20220077128</t>
  </si>
  <si>
    <t xml:space="preserve">21218339</t>
  </si>
  <si>
    <t xml:space="preserve">20122202498554</t>
  </si>
  <si>
    <t xml:space="preserve">21218303</t>
  </si>
  <si>
    <t xml:space="preserve">20122202576084</t>
  </si>
  <si>
    <t xml:space="preserve">21218474</t>
  </si>
  <si>
    <t xml:space="preserve">20122202576393</t>
  </si>
  <si>
    <t xml:space="preserve">21218476</t>
  </si>
  <si>
    <t xml:space="preserve">20122202577940</t>
  </si>
  <si>
    <t xml:space="preserve">FAZENDA JURUPARI GLEBA 1</t>
  </si>
  <si>
    <t xml:space="preserve">A**O I*******A J******I A**E S*A</t>
  </si>
  <si>
    <t xml:space="preserve">04.***.***/****-76</t>
  </si>
  <si>
    <t xml:space="preserve">20250115884</t>
  </si>
  <si>
    <t xml:space="preserve">21218477</t>
  </si>
  <si>
    <t xml:space="preserve">20122202577957</t>
  </si>
  <si>
    <t xml:space="preserve">21218473</t>
  </si>
  <si>
    <t xml:space="preserve">20122202675175</t>
  </si>
  <si>
    <t xml:space="preserve">21200041</t>
  </si>
  <si>
    <t xml:space="preserve">20122201908041</t>
  </si>
  <si>
    <t xml:space="preserve">Fazenda São Luiz I e II</t>
  </si>
  <si>
    <t xml:space="preserve">B**Z P***S DA L*Z F***O</t>
  </si>
  <si>
    <t xml:space="preserve">00*.***.*63</t>
  </si>
  <si>
    <t xml:space="preserve">AC-1200179-ABFA725426834563AED7D798D1131141</t>
  </si>
  <si>
    <t xml:space="preserve">20180030292</t>
  </si>
  <si>
    <t xml:space="preserve">21200060</t>
  </si>
  <si>
    <t xml:space="preserve">20122201908885</t>
  </si>
  <si>
    <t xml:space="preserve">21200043</t>
  </si>
  <si>
    <t xml:space="preserve">20122201908042</t>
  </si>
  <si>
    <t xml:space="preserve">Fazenda São Sebastião II</t>
  </si>
  <si>
    <t xml:space="preserve">C****S B**Z DE O******A P***S</t>
  </si>
  <si>
    <t xml:space="preserve">07*.***.*04</t>
  </si>
  <si>
    <t xml:space="preserve">AC-1200179-53E93B5D01214EBC8145C987E0299C68</t>
  </si>
  <si>
    <t xml:space="preserve">20180030291</t>
  </si>
  <si>
    <t xml:space="preserve">21200061</t>
  </si>
  <si>
    <t xml:space="preserve">20122201908886</t>
  </si>
  <si>
    <t xml:space="preserve">21216501</t>
  </si>
  <si>
    <t xml:space="preserve">20122202153823</t>
  </si>
  <si>
    <t xml:space="preserve">Fazenda Castanhal Parte A</t>
  </si>
  <si>
    <t xml:space="preserve">H******E L**S C*****O N**O</t>
  </si>
  <si>
    <t xml:space="preserve">60*.***.*91</t>
  </si>
  <si>
    <t xml:space="preserve">20210061312</t>
  </si>
  <si>
    <t xml:space="preserve">21215035</t>
  </si>
  <si>
    <t xml:space="preserve">20122202153826</t>
  </si>
  <si>
    <t xml:space="preserve">Fazenda Espigão</t>
  </si>
  <si>
    <t xml:space="preserve">20210061309</t>
  </si>
  <si>
    <t xml:space="preserve">21215036</t>
  </si>
  <si>
    <t xml:space="preserve">20122202154580</t>
  </si>
  <si>
    <t xml:space="preserve">21216503</t>
  </si>
  <si>
    <t xml:space="preserve">20122202157459</t>
  </si>
  <si>
    <t xml:space="preserve">21218232</t>
  </si>
  <si>
    <t xml:space="preserve">20122202262285</t>
  </si>
  <si>
    <t xml:space="preserve">Colônia Samaúma Parte A e B</t>
  </si>
  <si>
    <t xml:space="preserve">J**E A*****O T*******I</t>
  </si>
  <si>
    <t xml:space="preserve">09*.***.*49</t>
  </si>
  <si>
    <t xml:space="preserve">20210064382</t>
  </si>
  <si>
    <t xml:space="preserve">21213596</t>
  </si>
  <si>
    <t xml:space="preserve">20122202251545</t>
  </si>
  <si>
    <t xml:space="preserve">: PAE São Luiz do Remanso</t>
  </si>
  <si>
    <t xml:space="preserve">A****. D*S M****. E A***************S DO R*****O DE C******A</t>
  </si>
  <si>
    <t xml:space="preserve">01.***.***/****-78</t>
  </si>
  <si>
    <t xml:space="preserve">20210060821</t>
  </si>
  <si>
    <t xml:space="preserve">21218263</t>
  </si>
  <si>
    <t xml:space="preserve">20122202269599</t>
  </si>
  <si>
    <t xml:space="preserve">21218257</t>
  </si>
  <si>
    <t xml:space="preserve">20122202268905</t>
  </si>
  <si>
    <t xml:space="preserve">21218459</t>
  </si>
  <si>
    <t xml:space="preserve">20122202566286</t>
  </si>
  <si>
    <t xml:space="preserve">Fazenda Castanhal Parte B</t>
  </si>
  <si>
    <t xml:space="preserve">20250111646</t>
  </si>
  <si>
    <t xml:space="preserve">21218458</t>
  </si>
  <si>
    <t xml:space="preserve">20122202566302</t>
  </si>
  <si>
    <t xml:space="preserve">21216813</t>
  </si>
  <si>
    <t xml:space="preserve">20122202157803</t>
  </si>
  <si>
    <t xml:space="preserve">S*******O I****L T*****S</t>
  </si>
  <si>
    <t xml:space="preserve">01*.***.*30</t>
  </si>
  <si>
    <t xml:space="preserve">21216956</t>
  </si>
  <si>
    <t xml:space="preserve">20122202157935</t>
  </si>
  <si>
    <t xml:space="preserve">21200031</t>
  </si>
  <si>
    <t xml:space="preserve">20122201907638</t>
  </si>
  <si>
    <t xml:space="preserve">Fazenda Porto Brasil</t>
  </si>
  <si>
    <t xml:space="preserve">A**E M******S E****I</t>
  </si>
  <si>
    <t xml:space="preserve">14.***.***/****-97</t>
  </si>
  <si>
    <t xml:space="preserve">AC-1200302-AFEE71DD3E8541858B97DF8AC85039DC</t>
  </si>
  <si>
    <t xml:space="preserve">20190037784</t>
  </si>
  <si>
    <t xml:space="preserve">21200032</t>
  </si>
  <si>
    <t xml:space="preserve">20122201907759</t>
  </si>
  <si>
    <t xml:space="preserve">FAZENDA OURO VERDE</t>
  </si>
  <si>
    <t xml:space="preserve">F*******O M**A L****O</t>
  </si>
  <si>
    <t xml:space="preserve">02*.***.*49</t>
  </si>
  <si>
    <t xml:space="preserve">AC-1200302-B0356F0F263B4190A6FC6E2B2A599023</t>
  </si>
  <si>
    <t xml:space="preserve">20190038543</t>
  </si>
  <si>
    <t xml:space="preserve">21200072</t>
  </si>
  <si>
    <t xml:space="preserve">20122201908453</t>
  </si>
  <si>
    <t xml:space="preserve">21200028</t>
  </si>
  <si>
    <t xml:space="preserve">20122202007330</t>
  </si>
  <si>
    <t xml:space="preserve">Seringal Veneza</t>
  </si>
  <si>
    <t xml:space="preserve">L. A. G***S I********O E E********O - ME</t>
  </si>
  <si>
    <t xml:space="preserve">AC-1200302-EF9DA4DA7D214432ABF18FF98CEDD5D7</t>
  </si>
  <si>
    <t xml:space="preserve">Alto Rio Purus</t>
  </si>
  <si>
    <t xml:space="preserve">20190037443</t>
  </si>
  <si>
    <t xml:space="preserve">21200103</t>
  </si>
  <si>
    <t xml:space="preserve">20122202021322</t>
  </si>
  <si>
    <t xml:space="preserve">21200099</t>
  </si>
  <si>
    <t xml:space="preserve">20122202021401</t>
  </si>
  <si>
    <t xml:space="preserve">Rancho Retiro</t>
  </si>
  <si>
    <t xml:space="preserve">K**A I*******A L***.</t>
  </si>
  <si>
    <t xml:space="preserve">06.***.***/****-31</t>
  </si>
  <si>
    <t xml:space="preserve">AC-1200302-72BFE00B8411476E9C42ECDEA52FE2A0</t>
  </si>
  <si>
    <t xml:space="preserve">20200046600</t>
  </si>
  <si>
    <t xml:space="preserve">21200114</t>
  </si>
  <si>
    <t xml:space="preserve">20122202021412</t>
  </si>
  <si>
    <t xml:space="preserve">21200101</t>
  </si>
  <si>
    <t xml:space="preserve">20122202021419</t>
  </si>
  <si>
    <t xml:space="preserve">Fazenda São Jerônimo</t>
  </si>
  <si>
    <t xml:space="preserve">A****O F********I</t>
  </si>
  <si>
    <t xml:space="preserve">54*.***.*49</t>
  </si>
  <si>
    <t xml:space="preserve">AC-1200302-CA7A01237FD341FCA23AF375FD8A1A14</t>
  </si>
  <si>
    <t xml:space="preserve">20200046736</t>
  </si>
  <si>
    <t xml:space="preserve">21200128</t>
  </si>
  <si>
    <t xml:space="preserve">20122202021420</t>
  </si>
  <si>
    <t xml:space="preserve">21200172</t>
  </si>
  <si>
    <t xml:space="preserve">20122202028989</t>
  </si>
  <si>
    <t xml:space="preserve">21200124</t>
  </si>
  <si>
    <t xml:space="preserve">20122202024521</t>
  </si>
  <si>
    <t xml:space="preserve">Fazenda Escanteio</t>
  </si>
  <si>
    <t xml:space="preserve">L. A. G***S E****I</t>
  </si>
  <si>
    <t xml:space="preserve">AC-1200302-A547E13AE21B4DD9B3644AA5BE800688</t>
  </si>
  <si>
    <t xml:space="preserve">20200047692</t>
  </si>
  <si>
    <t xml:space="preserve">21200208</t>
  </si>
  <si>
    <t xml:space="preserve">20122202026725</t>
  </si>
  <si>
    <t xml:space="preserve">Fazenda Manejacre</t>
  </si>
  <si>
    <t xml:space="preserve">C**. L***E ME</t>
  </si>
  <si>
    <t xml:space="preserve">01.***.***/****-59</t>
  </si>
  <si>
    <t xml:space="preserve">AC-1200302-0F09F08D4BBE481FA019B9042A223592</t>
  </si>
  <si>
    <t xml:space="preserve">20200048636</t>
  </si>
  <si>
    <t xml:space="preserve">21200125</t>
  </si>
  <si>
    <t xml:space="preserve">20122202124612</t>
  </si>
  <si>
    <t xml:space="preserve">21206586</t>
  </si>
  <si>
    <t xml:space="preserve">20122202138197</t>
  </si>
  <si>
    <t xml:space="preserve">21208437</t>
  </si>
  <si>
    <t xml:space="preserve">20122202141616</t>
  </si>
  <si>
    <t xml:space="preserve">21207375</t>
  </si>
  <si>
    <t xml:space="preserve">20122202139127</t>
  </si>
  <si>
    <t xml:space="preserve">FAZENDA ÁGUA VERDE</t>
  </si>
  <si>
    <t xml:space="preserve">L***A M***A L**A P***O</t>
  </si>
  <si>
    <t xml:space="preserve">33*.***.*34</t>
  </si>
  <si>
    <t xml:space="preserve">20210055709</t>
  </si>
  <si>
    <t xml:space="preserve">21207882</t>
  </si>
  <si>
    <t xml:space="preserve">20122202140269</t>
  </si>
  <si>
    <t xml:space="preserve">21209921</t>
  </si>
  <si>
    <t xml:space="preserve">20122202144631</t>
  </si>
  <si>
    <t xml:space="preserve">Fazenda Manacá</t>
  </si>
  <si>
    <t xml:space="preserve">R*I P***O</t>
  </si>
  <si>
    <t xml:space="preserve">73*.***.*68</t>
  </si>
  <si>
    <t xml:space="preserve">20210055908</t>
  </si>
  <si>
    <t xml:space="preserve">21209923</t>
  </si>
  <si>
    <t xml:space="preserve">20122202145888</t>
  </si>
  <si>
    <t xml:space="preserve">21206946</t>
  </si>
  <si>
    <t xml:space="preserve">20122202139044</t>
  </si>
  <si>
    <t xml:space="preserve">21213155</t>
  </si>
  <si>
    <t xml:space="preserve">20122202251197</t>
  </si>
  <si>
    <t xml:space="preserve">FAZENDA TRÊS IRMÃOS</t>
  </si>
  <si>
    <t xml:space="preserve">M***A M**O C********E DA S***A</t>
  </si>
  <si>
    <t xml:space="preserve">04*.***.*34</t>
  </si>
  <si>
    <t xml:space="preserve">20210060357</t>
  </si>
  <si>
    <t xml:space="preserve">21213821</t>
  </si>
  <si>
    <t xml:space="preserve">20122202252476</t>
  </si>
  <si>
    <t xml:space="preserve">21218270</t>
  </si>
  <si>
    <t xml:space="preserve">20122202271266</t>
  </si>
  <si>
    <t xml:space="preserve">21218283</t>
  </si>
  <si>
    <t xml:space="preserve">20122202274242</t>
  </si>
  <si>
    <t xml:space="preserve">Faz M Verde, B Preto, N Sorte e Lot L-N-O--P-Q-R-S-U-V-X-Cha</t>
  </si>
  <si>
    <t xml:space="preserve">F****E F*****O</t>
  </si>
  <si>
    <t xml:space="preserve">68*.***.*68</t>
  </si>
  <si>
    <t xml:space="preserve">AC-1200302-7DAC8E1946144934887DC8E8091711CF</t>
  </si>
  <si>
    <t xml:space="preserve">20220069796</t>
  </si>
  <si>
    <t xml:space="preserve">21218284</t>
  </si>
  <si>
    <t xml:space="preserve">20122202274273</t>
  </si>
  <si>
    <t xml:space="preserve">21218312</t>
  </si>
  <si>
    <t xml:space="preserve">20122202277586</t>
  </si>
  <si>
    <t xml:space="preserve">21218271</t>
  </si>
  <si>
    <t xml:space="preserve">20122202271347</t>
  </si>
  <si>
    <t xml:space="preserve">COLONIA VENEZA</t>
  </si>
  <si>
    <t xml:space="preserve">R*****O A*******E DA S****A</t>
  </si>
  <si>
    <t xml:space="preserve">47*.***.*53</t>
  </si>
  <si>
    <t xml:space="preserve">20220068394</t>
  </si>
  <si>
    <t xml:space="preserve">21218237</t>
  </si>
  <si>
    <t xml:space="preserve">20122202264548</t>
  </si>
  <si>
    <t xml:space="preserve">Seringal Porto Mamuriá</t>
  </si>
  <si>
    <t xml:space="preserve">F*V C******O DE I*****S L**A</t>
  </si>
  <si>
    <t xml:space="preserve">07.***.***/****-05</t>
  </si>
  <si>
    <t xml:space="preserve">20210064191</t>
  </si>
  <si>
    <t xml:space="preserve">21218238</t>
  </si>
  <si>
    <t xml:space="preserve">20122202264552</t>
  </si>
  <si>
    <t xml:space="preserve">21218276</t>
  </si>
  <si>
    <t xml:space="preserve">20122202372695</t>
  </si>
  <si>
    <t xml:space="preserve">FAZENDA NOVA VENEZA</t>
  </si>
  <si>
    <t xml:space="preserve">J**E E****O DE S***A L**A</t>
  </si>
  <si>
    <t xml:space="preserve">02*.***.*97</t>
  </si>
  <si>
    <t xml:space="preserve">20220067925</t>
  </si>
  <si>
    <t xml:space="preserve">21218288</t>
  </si>
  <si>
    <t xml:space="preserve">20122202373830</t>
  </si>
  <si>
    <t xml:space="preserve">21218345</t>
  </si>
  <si>
    <t xml:space="preserve">20122202301388</t>
  </si>
  <si>
    <t xml:space="preserve">Lote Q</t>
  </si>
  <si>
    <t xml:space="preserve">20220078677</t>
  </si>
  <si>
    <t xml:space="preserve">21218346</t>
  </si>
  <si>
    <t xml:space="preserve">20122202301457</t>
  </si>
  <si>
    <t xml:space="preserve">21218244</t>
  </si>
  <si>
    <t xml:space="preserve">20122202366061</t>
  </si>
  <si>
    <t xml:space="preserve">21218275</t>
  </si>
  <si>
    <t xml:space="preserve">20122202372484</t>
  </si>
  <si>
    <t xml:space="preserve">FAZENDA SANTA IZABEL ii</t>
  </si>
  <si>
    <t xml:space="preserve">S****Y B*****A DE A***S</t>
  </si>
  <si>
    <t xml:space="preserve">73*.***.*25</t>
  </si>
  <si>
    <t xml:space="preserve">20220067914</t>
  </si>
  <si>
    <t xml:space="preserve">21218306</t>
  </si>
  <si>
    <t xml:space="preserve">20122202374271</t>
  </si>
  <si>
    <t xml:space="preserve">21218255</t>
  </si>
  <si>
    <t xml:space="preserve">20122202368686</t>
  </si>
  <si>
    <t xml:space="preserve">21218384</t>
  </si>
  <si>
    <t xml:space="preserve">20122202424431</t>
  </si>
  <si>
    <t xml:space="preserve">FAZENDA FOZ DO JURUPARI I</t>
  </si>
  <si>
    <t xml:space="preserve">L******O H***S A***S F******S</t>
  </si>
  <si>
    <t xml:space="preserve">92*.***.*20</t>
  </si>
  <si>
    <t xml:space="preserve">20230087745</t>
  </si>
  <si>
    <t xml:space="preserve">21218385</t>
  </si>
  <si>
    <t xml:space="preserve">20122202424722</t>
  </si>
  <si>
    <t xml:space="preserve">21218393</t>
  </si>
  <si>
    <t xml:space="preserve">20122202429135</t>
  </si>
  <si>
    <t xml:space="preserve">20230090632</t>
  </si>
  <si>
    <t xml:space="preserve">21218394</t>
  </si>
  <si>
    <t xml:space="preserve">20122202429181</t>
  </si>
  <si>
    <t xml:space="preserve">21218409</t>
  </si>
  <si>
    <t xml:space="preserve">20122202438275</t>
  </si>
  <si>
    <t xml:space="preserve">Lote O</t>
  </si>
  <si>
    <t xml:space="preserve">20220080256</t>
  </si>
  <si>
    <t xml:space="preserve">21218410</t>
  </si>
  <si>
    <t xml:space="preserve">20122202438362</t>
  </si>
  <si>
    <t xml:space="preserve">21218403</t>
  </si>
  <si>
    <t xml:space="preserve">20122202436027</t>
  </si>
  <si>
    <t xml:space="preserve">A3 A**********A L**A</t>
  </si>
  <si>
    <t xml:space="preserve">39.***.***/****-02</t>
  </si>
  <si>
    <t xml:space="preserve">20230092930</t>
  </si>
  <si>
    <t xml:space="preserve">21218404</t>
  </si>
  <si>
    <t xml:space="preserve">20122202436451</t>
  </si>
  <si>
    <t xml:space="preserve">21218432</t>
  </si>
  <si>
    <t xml:space="preserve">20122202447644</t>
  </si>
  <si>
    <t xml:space="preserve">21218433</t>
  </si>
  <si>
    <t xml:space="preserve">20122202447642</t>
  </si>
  <si>
    <t xml:space="preserve">20240100658</t>
  </si>
  <si>
    <t xml:space="preserve">21218466</t>
  </si>
  <si>
    <t xml:space="preserve">20122202568489</t>
  </si>
  <si>
    <t xml:space="preserve">250112828</t>
  </si>
  <si>
    <t xml:space="preserve">21218467</t>
  </si>
  <si>
    <t xml:space="preserve">20122202568495</t>
  </si>
  <si>
    <t xml:space="preserve">21218470</t>
  </si>
  <si>
    <t xml:space="preserve">20122202571242</t>
  </si>
  <si>
    <t xml:space="preserve">Lote R Parte II</t>
  </si>
  <si>
    <t xml:space="preserve">20250113440</t>
  </si>
  <si>
    <t xml:space="preserve">21218471</t>
  </si>
  <si>
    <t xml:space="preserve">20122202571254</t>
  </si>
  <si>
    <t xml:space="preserve">21218340</t>
  </si>
  <si>
    <t xml:space="preserve">20122202598220</t>
  </si>
  <si>
    <t xml:space="preserve">FAZENDA CACHIMBO</t>
  </si>
  <si>
    <t xml:space="preserve">U*******L T****R R*******S DO B****L L***.</t>
  </si>
  <si>
    <t xml:space="preserve">10.***.***/****-59</t>
  </si>
  <si>
    <t xml:space="preserve">AC-1200302-25A3B67FEF6648A4A814507A55E19AFB</t>
  </si>
  <si>
    <t xml:space="preserve">20220078028</t>
  </si>
  <si>
    <t xml:space="preserve">21218341</t>
  </si>
  <si>
    <t xml:space="preserve">20122202598598</t>
  </si>
  <si>
    <t xml:space="preserve">21218497</t>
  </si>
  <si>
    <t xml:space="preserve">20122202698279</t>
  </si>
  <si>
    <t xml:space="preserve">LOTE N</t>
  </si>
  <si>
    <t xml:space="preserve">B****L E*O P*********, A**********A E E*************S L**A</t>
  </si>
  <si>
    <t xml:space="preserve">52.***.***/****-30</t>
  </si>
  <si>
    <t xml:space="preserve">20250126796</t>
  </si>
  <si>
    <t xml:space="preserve">21218498</t>
  </si>
  <si>
    <t xml:space="preserve">20122202698285</t>
  </si>
  <si>
    <t xml:space="preserve">21218534</t>
  </si>
  <si>
    <t xml:space="preserve">20122202609890</t>
  </si>
  <si>
    <t xml:space="preserve">20260134239</t>
  </si>
  <si>
    <t xml:space="preserve">21218535</t>
  </si>
  <si>
    <t xml:space="preserve">20122202609929</t>
  </si>
  <si>
    <t xml:space="preserve">21218289</t>
  </si>
  <si>
    <t xml:space="preserve">20122202274844</t>
  </si>
  <si>
    <t xml:space="preserve">Seringal Santa Cruz - Parte A</t>
  </si>
  <si>
    <t xml:space="preserve">J B C****A &amp; C*A L**A</t>
  </si>
  <si>
    <t xml:space="preserve">04.***.***/****-54</t>
  </si>
  <si>
    <t xml:space="preserve">AC-1200336-39E2811D51FB4FE6A316D28380F65294</t>
  </si>
  <si>
    <t xml:space="preserve">20220067916</t>
  </si>
  <si>
    <t xml:space="preserve">21218274</t>
  </si>
  <si>
    <t xml:space="preserve">20122202272344</t>
  </si>
  <si>
    <t xml:space="preserve">FAZENDA RIO MOA</t>
  </si>
  <si>
    <t xml:space="preserve">B***Y S****S F*****S</t>
  </si>
  <si>
    <t xml:space="preserve">99*.***.*15</t>
  </si>
  <si>
    <t xml:space="preserve">20220068676</t>
  </si>
  <si>
    <t xml:space="preserve">21218278</t>
  </si>
  <si>
    <t xml:space="preserve">20122202272780</t>
  </si>
  <si>
    <t xml:space="preserve">21218290</t>
  </si>
  <si>
    <t xml:space="preserve">20122202475194</t>
  </si>
  <si>
    <t xml:space="preserve">21218481</t>
  </si>
  <si>
    <t xml:space="preserve">20122202681588</t>
  </si>
  <si>
    <t xml:space="preserve">10100006</t>
  </si>
  <si>
    <t xml:space="preserve">10122201700068</t>
  </si>
  <si>
    <t xml:space="preserve">Fazenda Seringal Novo Macapá</t>
  </si>
  <si>
    <t xml:space="preserve">A********X M******S DO A**E A***********L L**A</t>
  </si>
  <si>
    <t xml:space="preserve">19.***.***/****-66</t>
  </si>
  <si>
    <t xml:space="preserve">AC-1200344-7F7FB2B1CE8442E5A2B71BC41A1862BC</t>
  </si>
  <si>
    <t xml:space="preserve">20170021450</t>
  </si>
  <si>
    <t xml:space="preserve">10100389</t>
  </si>
  <si>
    <t xml:space="preserve">10122202024929</t>
  </si>
  <si>
    <t xml:space="preserve">21200147</t>
  </si>
  <si>
    <t xml:space="preserve">20122202026365</t>
  </si>
  <si>
    <t xml:space="preserve">FAZENDA CONQUISTA</t>
  </si>
  <si>
    <t xml:space="preserve">20200048492</t>
  </si>
  <si>
    <t xml:space="preserve">21200165</t>
  </si>
  <si>
    <t xml:space="preserve">20122202026489</t>
  </si>
  <si>
    <t xml:space="preserve">10107603</t>
  </si>
  <si>
    <t xml:space="preserve">10122202140251</t>
  </si>
  <si>
    <t xml:space="preserve">21213951</t>
  </si>
  <si>
    <t xml:space="preserve">20122202152883</t>
  </si>
  <si>
    <t xml:space="preserve">10118636</t>
  </si>
  <si>
    <t xml:space="preserve">10122202272075</t>
  </si>
  <si>
    <t xml:space="preserve">10118923</t>
  </si>
  <si>
    <t xml:space="preserve">10122202406128</t>
  </si>
  <si>
    <t xml:space="preserve">10119733</t>
  </si>
  <si>
    <t xml:space="preserve">10122202611803</t>
  </si>
  <si>
    <t xml:space="preserve">21200025</t>
  </si>
  <si>
    <t xml:space="preserve">20122201905907</t>
  </si>
  <si>
    <t xml:space="preserve">Fazenda Monte Verde</t>
  </si>
  <si>
    <t xml:space="preserve">J**É L***S S******O</t>
  </si>
  <si>
    <t xml:space="preserve">01*.***.*20</t>
  </si>
  <si>
    <t xml:space="preserve">AC-1200385-C08BC030B52F4957A0053074A354C33E</t>
  </si>
  <si>
    <t xml:space="preserve">20180036553</t>
  </si>
  <si>
    <t xml:space="preserve">21200069</t>
  </si>
  <si>
    <t xml:space="preserve">20122201906078</t>
  </si>
  <si>
    <t xml:space="preserve">21200150</t>
  </si>
  <si>
    <t xml:space="preserve">20122202026771</t>
  </si>
  <si>
    <t xml:space="preserve">Fazenda Aliança</t>
  </si>
  <si>
    <t xml:space="preserve">AC-1200807-1DC15037F9E048FCBE8B1A8267F548DE</t>
  </si>
  <si>
    <t xml:space="preserve">20180029854</t>
  </si>
  <si>
    <t xml:space="preserve">21200176</t>
  </si>
  <si>
    <t xml:space="preserve">20122202026783</t>
  </si>
  <si>
    <t xml:space="preserve">21200170</t>
  </si>
  <si>
    <t xml:space="preserve">20122202028834</t>
  </si>
  <si>
    <t xml:space="preserve">Fazenda Vitória</t>
  </si>
  <si>
    <t xml:space="preserve">R******A DE O******A P***S</t>
  </si>
  <si>
    <t xml:space="preserve">13*.***.*06</t>
  </si>
  <si>
    <t xml:space="preserve">AC-1200807-6EC75C176E834F17BC0859D48C2FC09D</t>
  </si>
  <si>
    <t xml:space="preserve">20200049784</t>
  </si>
  <si>
    <t xml:space="preserve">21200191</t>
  </si>
  <si>
    <t xml:space="preserve">20122202028978</t>
  </si>
  <si>
    <t xml:space="preserve">21200189</t>
  </si>
  <si>
    <t xml:space="preserve">20122202031486</t>
  </si>
  <si>
    <t xml:space="preserve">AC-1200807-833E822C71F947A4AF73F0638719E55F</t>
  </si>
  <si>
    <t xml:space="preserve">21200188</t>
  </si>
  <si>
    <t xml:space="preserve">20122202030766</t>
  </si>
  <si>
    <t xml:space="preserve">Fazenda BP II</t>
  </si>
  <si>
    <t xml:space="preserve">20200050834</t>
  </si>
  <si>
    <t xml:space="preserve">21208389</t>
  </si>
  <si>
    <t xml:space="preserve">20122202141519</t>
  </si>
  <si>
    <t xml:space="preserve">21212897</t>
  </si>
  <si>
    <t xml:space="preserve">20122202150913</t>
  </si>
  <si>
    <t xml:space="preserve">21217129</t>
  </si>
  <si>
    <t xml:space="preserve">20122202259651</t>
  </si>
  <si>
    <t xml:space="preserve">21218248</t>
  </si>
  <si>
    <t xml:space="preserve">20122202267174</t>
  </si>
  <si>
    <t xml:space="preserve">J***O A*****O B********O</t>
  </si>
  <si>
    <t xml:space="preserve">04*.***.*87</t>
  </si>
  <si>
    <t xml:space="preserve">20210065309</t>
  </si>
  <si>
    <t xml:space="preserve">21218249</t>
  </si>
  <si>
    <t xml:space="preserve">20122202267193</t>
  </si>
  <si>
    <t xml:space="preserve">10118681</t>
  </si>
  <si>
    <t xml:space="preserve">10122202275167</t>
  </si>
  <si>
    <t xml:space="preserve">Fazenda Criciúma</t>
  </si>
  <si>
    <t xml:space="preserve">F*X L*******S E****I</t>
  </si>
  <si>
    <t xml:space="preserve">20220069643</t>
  </si>
  <si>
    <t xml:space="preserve">10118682</t>
  </si>
  <si>
    <t xml:space="preserve">10122202276268</t>
  </si>
  <si>
    <t xml:space="preserve">21218234</t>
  </si>
  <si>
    <t xml:space="preserve">20122202262930</t>
  </si>
  <si>
    <t xml:space="preserve">Fazenda São Lucas</t>
  </si>
  <si>
    <t xml:space="preserve">P***O C***R DE O******A P***S</t>
  </si>
  <si>
    <t xml:space="preserve">12*.***.*63</t>
  </si>
  <si>
    <t xml:space="preserve">20210064177</t>
  </si>
  <si>
    <t xml:space="preserve">21218235</t>
  </si>
  <si>
    <t xml:space="preserve">20122202262990</t>
  </si>
  <si>
    <t xml:space="preserve">21218253</t>
  </si>
  <si>
    <t xml:space="preserve">20122202268353</t>
  </si>
  <si>
    <t xml:space="preserve">Fazenda Santa Isabel</t>
  </si>
  <si>
    <t xml:space="preserve">G******O DE O******A P***S</t>
  </si>
  <si>
    <t xml:space="preserve">07*.***.*87</t>
  </si>
  <si>
    <t xml:space="preserve">20210067181</t>
  </si>
  <si>
    <t xml:space="preserve">21218254</t>
  </si>
  <si>
    <t xml:space="preserve">20122202268492</t>
  </si>
  <si>
    <t xml:space="preserve">10119057</t>
  </si>
  <si>
    <t xml:space="preserve">10122202422766</t>
  </si>
  <si>
    <t xml:space="preserve">20230084871</t>
  </si>
  <si>
    <t xml:space="preserve">21218351</t>
  </si>
  <si>
    <t xml:space="preserve">20122202402975</t>
  </si>
  <si>
    <t xml:space="preserve">Fazenda Campanário</t>
  </si>
  <si>
    <t xml:space="preserve">F****O M**A C*****O</t>
  </si>
  <si>
    <t xml:space="preserve">00*.***.*04</t>
  </si>
  <si>
    <t xml:space="preserve">20220080122</t>
  </si>
  <si>
    <t xml:space="preserve">21218352</t>
  </si>
  <si>
    <t xml:space="preserve">20122202402990</t>
  </si>
  <si>
    <t xml:space="preserve">10119058</t>
  </si>
  <si>
    <t xml:space="preserve">10122202422946</t>
  </si>
  <si>
    <t xml:space="preserve">21200002</t>
  </si>
  <si>
    <t xml:space="preserve">20122201700074</t>
  </si>
  <si>
    <t xml:space="preserve">FAZENDA RANCHO ALEGRE</t>
  </si>
  <si>
    <t xml:space="preserve">R***E R*******S DA S***A</t>
  </si>
  <si>
    <t xml:space="preserve">49*.***.*53</t>
  </si>
  <si>
    <t xml:space="preserve">AC-1200401-DA6B9D5DB6BF4FD29A5A25C2B0E7082C</t>
  </si>
  <si>
    <t xml:space="preserve">20170019804</t>
  </si>
  <si>
    <t xml:space="preserve">21200003</t>
  </si>
  <si>
    <t xml:space="preserve">20122201700079</t>
  </si>
  <si>
    <t xml:space="preserve">21200027</t>
  </si>
  <si>
    <t xml:space="preserve">20122201907148</t>
  </si>
  <si>
    <t xml:space="preserve">Fazenda Jaborandí</t>
  </si>
  <si>
    <t xml:space="preserve">F*******O R*******S M******A N**O</t>
  </si>
  <si>
    <t xml:space="preserve">AC-1200401-6FFA0FAAB5AD43A3992CC28BE279FEF2</t>
  </si>
  <si>
    <t xml:space="preserve">20180029728</t>
  </si>
  <si>
    <t xml:space="preserve">21200038</t>
  </si>
  <si>
    <t xml:space="preserve">20122201907964</t>
  </si>
  <si>
    <t xml:space="preserve">Fazenda São José</t>
  </si>
  <si>
    <t xml:space="preserve">J**E T*****S DO C***O</t>
  </si>
  <si>
    <t xml:space="preserve">01*.***.*04</t>
  </si>
  <si>
    <t xml:space="preserve">AC-1200401-918FF30555C5476DAEA64A8BA14869B6</t>
  </si>
  <si>
    <t xml:space="preserve">20190039114</t>
  </si>
  <si>
    <t xml:space="preserve">21200053</t>
  </si>
  <si>
    <t xml:space="preserve">20122201910080</t>
  </si>
  <si>
    <t xml:space="preserve">J**E T*****S DO C***O N**O</t>
  </si>
  <si>
    <t xml:space="preserve">16*.***.*32</t>
  </si>
  <si>
    <t xml:space="preserve">21200054</t>
  </si>
  <si>
    <t xml:space="preserve">20122201910082</t>
  </si>
  <si>
    <t xml:space="preserve">21200055</t>
  </si>
  <si>
    <t xml:space="preserve">20122201907533</t>
  </si>
  <si>
    <t xml:space="preserve">21200161</t>
  </si>
  <si>
    <t xml:space="preserve">20122202028530</t>
  </si>
  <si>
    <t xml:space="preserve">Fazenda Maloca</t>
  </si>
  <si>
    <t xml:space="preserve">R*****A DE S***A C***Y</t>
  </si>
  <si>
    <t xml:space="preserve">71*.***.*68</t>
  </si>
  <si>
    <t xml:space="preserve">AC-1200401-7BD7BB27D6954C679CF8F5C0A077395E</t>
  </si>
  <si>
    <t xml:space="preserve">20200047658</t>
  </si>
  <si>
    <t xml:space="preserve">21200169</t>
  </si>
  <si>
    <t xml:space="preserve">20122202028532</t>
  </si>
  <si>
    <t xml:space="preserve">21200153</t>
  </si>
  <si>
    <t xml:space="preserve">20122202026975</t>
  </si>
  <si>
    <t xml:space="preserve">Fazenda Colorado</t>
  </si>
  <si>
    <t xml:space="preserve">M****O R***A L****A</t>
  </si>
  <si>
    <t xml:space="preserve">65*.***.*04</t>
  </si>
  <si>
    <t xml:space="preserve">AC-1200401-3D8872A4417A4CD0890CD87ED4F27B6B</t>
  </si>
  <si>
    <t xml:space="preserve">20200048664</t>
  </si>
  <si>
    <t xml:space="preserve">21200185</t>
  </si>
  <si>
    <t xml:space="preserve">20122202026979</t>
  </si>
  <si>
    <t xml:space="preserve">21210974</t>
  </si>
  <si>
    <t xml:space="preserve">20122202147798</t>
  </si>
  <si>
    <t xml:space="preserve">FAZENDA JURUPARI GLEBA 2</t>
  </si>
  <si>
    <t xml:space="preserve">F**. J******I A**O I**. J******I A**E S*A</t>
  </si>
  <si>
    <t xml:space="preserve">20210058899</t>
  </si>
  <si>
    <t xml:space="preserve">21210975</t>
  </si>
  <si>
    <t xml:space="preserve">20122202147800</t>
  </si>
  <si>
    <t xml:space="preserve">21209129</t>
  </si>
  <si>
    <t xml:space="preserve">20122202144223</t>
  </si>
  <si>
    <t xml:space="preserve">21218293</t>
  </si>
  <si>
    <t xml:space="preserve">20122202275387</t>
  </si>
  <si>
    <t xml:space="preserve">Fazenda Cedros</t>
  </si>
  <si>
    <t xml:space="preserve">N*****X C**. E E**. DE M******S L**A</t>
  </si>
  <si>
    <t xml:space="preserve">81.***.***/****-91</t>
  </si>
  <si>
    <t xml:space="preserve">20220070252</t>
  </si>
  <si>
    <t xml:space="preserve">21218292</t>
  </si>
  <si>
    <t xml:space="preserve">20122202275406</t>
  </si>
  <si>
    <t xml:space="preserve">21218308</t>
  </si>
  <si>
    <t xml:space="preserve">20122202277577</t>
  </si>
  <si>
    <t xml:space="preserve">21218326</t>
  </si>
  <si>
    <t xml:space="preserve">20122202283208</t>
  </si>
  <si>
    <t xml:space="preserve">F*******L E P******A S*****A L***.</t>
  </si>
  <si>
    <t xml:space="preserve">45.***.***/****-72</t>
  </si>
  <si>
    <t xml:space="preserve">21218325</t>
  </si>
  <si>
    <t xml:space="preserve">20122202283207</t>
  </si>
  <si>
    <t xml:space="preserve">Fazenda Samaúma</t>
  </si>
  <si>
    <t xml:space="preserve">20220071796</t>
  </si>
  <si>
    <t xml:space="preserve">21218370</t>
  </si>
  <si>
    <t xml:space="preserve">20122202314291</t>
  </si>
  <si>
    <t xml:space="preserve">Fazenda Paloma</t>
  </si>
  <si>
    <t xml:space="preserve">F*****A P****A L**A</t>
  </si>
  <si>
    <t xml:space="preserve">02.***.***/****-84</t>
  </si>
  <si>
    <t xml:space="preserve">20230083291</t>
  </si>
  <si>
    <t xml:space="preserve">21218371</t>
  </si>
  <si>
    <t xml:space="preserve">20122202314441</t>
  </si>
  <si>
    <t xml:space="preserve">21218331</t>
  </si>
  <si>
    <t xml:space="preserve">20122202485559</t>
  </si>
  <si>
    <t xml:space="preserve">Fazenda Belo Horizonte II</t>
  </si>
  <si>
    <t xml:space="preserve">20220072813</t>
  </si>
  <si>
    <t xml:space="preserve">21218332</t>
  </si>
  <si>
    <t xml:space="preserve">20122202486274</t>
  </si>
  <si>
    <t xml:space="preserve">21218415</t>
  </si>
  <si>
    <t xml:space="preserve">20122202439813</t>
  </si>
  <si>
    <t xml:space="preserve">21218439</t>
  </si>
  <si>
    <t xml:space="preserve">20122202452026</t>
  </si>
  <si>
    <t xml:space="preserve">20240103132</t>
  </si>
  <si>
    <t xml:space="preserve">21218440</t>
  </si>
  <si>
    <t xml:space="preserve">20122202452074</t>
  </si>
  <si>
    <t xml:space="preserve">21218361</t>
  </si>
  <si>
    <t xml:space="preserve">20122202507904</t>
  </si>
  <si>
    <t xml:space="preserve">21218463</t>
  </si>
  <si>
    <t xml:space="preserve">20122202568197</t>
  </si>
  <si>
    <t xml:space="preserve">FAZENDA CEDROS</t>
  </si>
  <si>
    <t xml:space="preserve">F*******O DE P***A M**O J****R</t>
  </si>
  <si>
    <t xml:space="preserve">93*.***.*68</t>
  </si>
  <si>
    <t xml:space="preserve">20250111496</t>
  </si>
  <si>
    <t xml:space="preserve">21218465</t>
  </si>
  <si>
    <t xml:space="preserve">20122202568208</t>
  </si>
  <si>
    <t xml:space="preserve">21218524</t>
  </si>
  <si>
    <t xml:space="preserve">20122202606869</t>
  </si>
  <si>
    <t xml:space="preserve">M*****S E R****O E****T E I****T L**A</t>
  </si>
  <si>
    <t xml:space="preserve">20.***.***/****-02</t>
  </si>
  <si>
    <t xml:space="preserve">20260131175</t>
  </si>
  <si>
    <t xml:space="preserve">21218525</t>
  </si>
  <si>
    <t xml:space="preserve">20122202607164</t>
  </si>
  <si>
    <t xml:space="preserve">21218516</t>
  </si>
  <si>
    <t xml:space="preserve">20122202605743</t>
  </si>
  <si>
    <t xml:space="preserve">20260131992</t>
  </si>
  <si>
    <t xml:space="preserve">21218519</t>
  </si>
  <si>
    <t xml:space="preserve">20122202605929</t>
  </si>
  <si>
    <t xml:space="preserve">21200013</t>
  </si>
  <si>
    <t xml:space="preserve">20122201800172</t>
  </si>
  <si>
    <t xml:space="preserve">A********O D*S P********S A*******S DO P*F H***Í</t>
  </si>
  <si>
    <t xml:space="preserve">10.***.***/****-38</t>
  </si>
  <si>
    <t xml:space="preserve">21218291</t>
  </si>
  <si>
    <t xml:space="preserve">20122202274921</t>
  </si>
  <si>
    <t xml:space="preserve">21200001</t>
  </si>
  <si>
    <t xml:space="preserve">20122201700053</t>
  </si>
  <si>
    <t xml:space="preserve">Fazenda Macaua - PMFS</t>
  </si>
  <si>
    <t xml:space="preserve">J*****M M******S DE S***A</t>
  </si>
  <si>
    <t xml:space="preserve">12*.***.*53</t>
  </si>
  <si>
    <t xml:space="preserve">AC-1200500-153A93A3235A438C9DC656AE92FAC7D1</t>
  </si>
  <si>
    <t xml:space="preserve">8207029865</t>
  </si>
  <si>
    <t xml:space="preserve">21200067</t>
  </si>
  <si>
    <t xml:space="preserve">20122201911464</t>
  </si>
  <si>
    <t xml:space="preserve">Fazenda Mucuripe</t>
  </si>
  <si>
    <t xml:space="preserve">L*******S T*****O L**A</t>
  </si>
  <si>
    <t xml:space="preserve">05.***.***/****-92</t>
  </si>
  <si>
    <t xml:space="preserve">20190039021</t>
  </si>
  <si>
    <t xml:space="preserve">21200116</t>
  </si>
  <si>
    <t xml:space="preserve">20122202011535</t>
  </si>
  <si>
    <t xml:space="preserve">21200142</t>
  </si>
  <si>
    <t xml:space="preserve">20122202026167</t>
  </si>
  <si>
    <t xml:space="preserve">FAZENDA ANTIMARY</t>
  </si>
  <si>
    <t xml:space="preserve">J**E A*****O DE S***A</t>
  </si>
  <si>
    <t xml:space="preserve">22*.***.*91</t>
  </si>
  <si>
    <t xml:space="preserve">AC-1200500-1807F80CF8FE45EEBFB64FE9A4988DDB</t>
  </si>
  <si>
    <t xml:space="preserve">20200048406</t>
  </si>
  <si>
    <t xml:space="preserve">21200177</t>
  </si>
  <si>
    <t xml:space="preserve">20122202026179</t>
  </si>
  <si>
    <t xml:space="preserve">21200174</t>
  </si>
  <si>
    <t xml:space="preserve">20122202028437</t>
  </si>
  <si>
    <t xml:space="preserve">Fazenda Miragina</t>
  </si>
  <si>
    <t xml:space="preserve">M******A S*A I*******A E C******O</t>
  </si>
  <si>
    <t xml:space="preserve">04.***.***/****-98</t>
  </si>
  <si>
    <t xml:space="preserve">AC-1200500-EE0EE09CDD934FD381B64FC525DE35CE</t>
  </si>
  <si>
    <t xml:space="preserve">20200049679</t>
  </si>
  <si>
    <t xml:space="preserve">21200113</t>
  </si>
  <si>
    <t xml:space="preserve">20122202023338</t>
  </si>
  <si>
    <t xml:space="preserve">FAZENDA SERINGAL KATIANÃ</t>
  </si>
  <si>
    <t xml:space="preserve">B*****A &amp; C*A L**A</t>
  </si>
  <si>
    <t xml:space="preserve">22.***.***/****-00</t>
  </si>
  <si>
    <t xml:space="preserve">AC-1200500-448F55FB03DB45E1B5625DEC2812CB2D</t>
  </si>
  <si>
    <t xml:space="preserve">20200047431</t>
  </si>
  <si>
    <t xml:space="preserve">21200192</t>
  </si>
  <si>
    <t xml:space="preserve">20122202029105</t>
  </si>
  <si>
    <t xml:space="preserve">21200138</t>
  </si>
  <si>
    <t xml:space="preserve">20122202125947</t>
  </si>
  <si>
    <t xml:space="preserve">21209217</t>
  </si>
  <si>
    <t xml:space="preserve">20122202144459</t>
  </si>
  <si>
    <t xml:space="preserve">Fazenda Prosperidade</t>
  </si>
  <si>
    <t xml:space="preserve">V****A S*****O M*****A</t>
  </si>
  <si>
    <t xml:space="preserve">28*.***.*87</t>
  </si>
  <si>
    <t xml:space="preserve">20210056738</t>
  </si>
  <si>
    <t xml:space="preserve">21209218</t>
  </si>
  <si>
    <t xml:space="preserve">20122202144461</t>
  </si>
  <si>
    <t xml:space="preserve">21213681</t>
  </si>
  <si>
    <t xml:space="preserve">20122202152385</t>
  </si>
  <si>
    <t xml:space="preserve">Fazenda Caçula</t>
  </si>
  <si>
    <t xml:space="preserve">D****N A***S R*****O F***O</t>
  </si>
  <si>
    <t xml:space="preserve">36*.***.*20</t>
  </si>
  <si>
    <t xml:space="preserve">20210059948</t>
  </si>
  <si>
    <t xml:space="preserve">21213685</t>
  </si>
  <si>
    <t xml:space="preserve">20122202152458</t>
  </si>
  <si>
    <t xml:space="preserve">21218251</t>
  </si>
  <si>
    <t xml:space="preserve">20122202268355</t>
  </si>
  <si>
    <t xml:space="preserve">Fazenda Apuá</t>
  </si>
  <si>
    <t xml:space="preserve">R*****D S***A M*****A</t>
  </si>
  <si>
    <t xml:space="preserve">93*.***.*53</t>
  </si>
  <si>
    <t xml:space="preserve">20210066329</t>
  </si>
  <si>
    <t xml:space="preserve">21218252</t>
  </si>
  <si>
    <t xml:space="preserve">20122202268424</t>
  </si>
  <si>
    <t xml:space="preserve">21218266</t>
  </si>
  <si>
    <t xml:space="preserve">20122202270747</t>
  </si>
  <si>
    <t xml:space="preserve">21218245</t>
  </si>
  <si>
    <t xml:space="preserve">20122202266448</t>
  </si>
  <si>
    <t xml:space="preserve">21218297</t>
  </si>
  <si>
    <t xml:space="preserve">20122202275883</t>
  </si>
  <si>
    <t xml:space="preserve">Fazenda Copiart</t>
  </si>
  <si>
    <t xml:space="preserve">20220069975</t>
  </si>
  <si>
    <t xml:space="preserve">21218298</t>
  </si>
  <si>
    <t xml:space="preserve">20122202275892</t>
  </si>
  <si>
    <t xml:space="preserve">21218300</t>
  </si>
  <si>
    <t xml:space="preserve">20122202275389</t>
  </si>
  <si>
    <t xml:space="preserve">L*****A B***A DE S***A</t>
  </si>
  <si>
    <t xml:space="preserve">19*.***.*20</t>
  </si>
  <si>
    <t xml:space="preserve">20220068187</t>
  </si>
  <si>
    <t xml:space="preserve">21218301</t>
  </si>
  <si>
    <t xml:space="preserve">20122202276110</t>
  </si>
  <si>
    <t xml:space="preserve">21218285</t>
  </si>
  <si>
    <t xml:space="preserve">20122202274257</t>
  </si>
  <si>
    <t xml:space="preserve">20220069354</t>
  </si>
  <si>
    <t xml:space="preserve">21218286</t>
  </si>
  <si>
    <t xml:space="preserve">20122202374276</t>
  </si>
  <si>
    <t xml:space="preserve">21218342</t>
  </si>
  <si>
    <t xml:space="preserve">20122202399954</t>
  </si>
  <si>
    <t xml:space="preserve">21218421</t>
  </si>
  <si>
    <t xml:space="preserve">20122202443362</t>
  </si>
  <si>
    <t xml:space="preserve">21218426</t>
  </si>
  <si>
    <t xml:space="preserve">20122202447324</t>
  </si>
  <si>
    <t xml:space="preserve">Fazenda Paraiso do Oeste</t>
  </si>
  <si>
    <t xml:space="preserve">DI A****O I*******A M********A E****I</t>
  </si>
  <si>
    <t xml:space="preserve">29.***.***/****-45</t>
  </si>
  <si>
    <t xml:space="preserve">20240100127</t>
  </si>
  <si>
    <t xml:space="preserve">21218427</t>
  </si>
  <si>
    <t xml:space="preserve">20122202447381</t>
  </si>
  <si>
    <t xml:space="preserve">21218435</t>
  </si>
  <si>
    <t xml:space="preserve">20122202449801</t>
  </si>
  <si>
    <t xml:space="preserve">Parte do Seringal São Pedro do Icó</t>
  </si>
  <si>
    <t xml:space="preserve">S*******O J**E D*S S****S</t>
  </si>
  <si>
    <t xml:space="preserve">21*.***.*72</t>
  </si>
  <si>
    <t xml:space="preserve">20240101985</t>
  </si>
  <si>
    <t xml:space="preserve">21218436</t>
  </si>
  <si>
    <t xml:space="preserve">20122202449935</t>
  </si>
  <si>
    <t xml:space="preserve">21218428</t>
  </si>
  <si>
    <t xml:space="preserve">20122202544497</t>
  </si>
  <si>
    <t xml:space="preserve">SERINGAL REPOUSO</t>
  </si>
  <si>
    <t xml:space="preserve">J**E R****O D*S S****S</t>
  </si>
  <si>
    <t xml:space="preserve">52*.***.*49</t>
  </si>
  <si>
    <t xml:space="preserve">20240100199</t>
  </si>
  <si>
    <t xml:space="preserve">21218429</t>
  </si>
  <si>
    <t xml:space="preserve">20122202547394</t>
  </si>
  <si>
    <t xml:space="preserve">21218455</t>
  </si>
  <si>
    <t xml:space="preserve">20122202565323</t>
  </si>
  <si>
    <t xml:space="preserve">21218411</t>
  </si>
  <si>
    <t xml:space="preserve">20122202538695</t>
  </si>
  <si>
    <t xml:space="preserve">F*******A P***O T****S</t>
  </si>
  <si>
    <t xml:space="preserve">23*.***.*72</t>
  </si>
  <si>
    <t xml:space="preserve">21218379</t>
  </si>
  <si>
    <t xml:space="preserve">20122202581742</t>
  </si>
  <si>
    <t xml:space="preserve">FAZENDA SANTA CLARA - LOTE 6</t>
  </si>
  <si>
    <t xml:space="preserve">20230087479</t>
  </si>
  <si>
    <t xml:space="preserve">21218511</t>
  </si>
  <si>
    <t xml:space="preserve">20122202604245</t>
  </si>
  <si>
    <t xml:space="preserve">Seringal Santa Clara - Lote 11</t>
  </si>
  <si>
    <t xml:space="preserve">M*****A R****A S***A</t>
  </si>
  <si>
    <t xml:space="preserve">02*.***.*85</t>
  </si>
  <si>
    <t xml:space="preserve">20260130860</t>
  </si>
  <si>
    <t xml:space="preserve">21218512</t>
  </si>
  <si>
    <t xml:space="preserve">20122202604248</t>
  </si>
  <si>
    <t xml:space="preserve">21218517</t>
  </si>
  <si>
    <t xml:space="preserve">20122202605813</t>
  </si>
  <si>
    <t xml:space="preserve">Fazenda Mogno</t>
  </si>
  <si>
    <t xml:space="preserve">S****O H******E G*****T F********O</t>
  </si>
  <si>
    <t xml:space="preserve">71*.***.*34</t>
  </si>
  <si>
    <t xml:space="preserve">20260132006</t>
  </si>
  <si>
    <t xml:space="preserve">21218518</t>
  </si>
  <si>
    <t xml:space="preserve">20122202605972</t>
  </si>
  <si>
    <t xml:space="preserve">21218513</t>
  </si>
  <si>
    <t xml:space="preserve">20122202604409</t>
  </si>
  <si>
    <t xml:space="preserve">P***O C******O D*S S****S</t>
  </si>
  <si>
    <t xml:space="preserve">08*.***.*75</t>
  </si>
  <si>
    <t xml:space="preserve">21218507</t>
  </si>
  <si>
    <t xml:space="preserve">20122202603352</t>
  </si>
  <si>
    <t xml:space="preserve">SERINGAL NOVO SÃO JOSÉ</t>
  </si>
  <si>
    <t xml:space="preserve">20260130535</t>
  </si>
  <si>
    <t xml:space="preserve">21218380</t>
  </si>
  <si>
    <t xml:space="preserve">20122202621818</t>
  </si>
  <si>
    <t xml:space="preserve">Seringal Santa Clara - Lote 07</t>
  </si>
  <si>
    <t xml:space="preserve">E****O DE P***A T****S</t>
  </si>
  <si>
    <t xml:space="preserve">61*.***.*68</t>
  </si>
  <si>
    <t xml:space="preserve">20230087484</t>
  </si>
  <si>
    <t xml:space="preserve">21218526</t>
  </si>
  <si>
    <t xml:space="preserve">20122202607832</t>
  </si>
  <si>
    <t xml:space="preserve">21218441</t>
  </si>
  <si>
    <t xml:space="preserve">20122202553464</t>
  </si>
  <si>
    <t xml:space="preserve">Fazenda Santa Paula</t>
  </si>
  <si>
    <t xml:space="preserve">20240103673</t>
  </si>
  <si>
    <t xml:space="preserve">21218443</t>
  </si>
  <si>
    <t xml:space="preserve">20122202553491</t>
  </si>
  <si>
    <t xml:space="preserve">21218445</t>
  </si>
  <si>
    <t xml:space="preserve">20122202555334</t>
  </si>
  <si>
    <t xml:space="preserve">Fazenda Nictheroy Parte A e B, Fazenda Charrua do Niteroi Parte A e B, Chacara Agua Doce</t>
  </si>
  <si>
    <t xml:space="preserve">20240105193</t>
  </si>
  <si>
    <t xml:space="preserve">21218446</t>
  </si>
  <si>
    <t xml:space="preserve">20122202555349</t>
  </si>
  <si>
    <t xml:space="preserve">21200024</t>
  </si>
  <si>
    <t xml:space="preserve">20122201906252</t>
  </si>
  <si>
    <t xml:space="preserve">Seringal Amena</t>
  </si>
  <si>
    <t xml:space="preserve">C***O E******S A**O P******A SA</t>
  </si>
  <si>
    <t xml:space="preserve">04.***.***/****-78</t>
  </si>
  <si>
    <t xml:space="preserve">AC-1200609-AAE8A00394FE4192B816844159F435CD</t>
  </si>
  <si>
    <t xml:space="preserve">20180027750</t>
  </si>
  <si>
    <t xml:space="preserve">21200037</t>
  </si>
  <si>
    <t xml:space="preserve">20122201907401</t>
  </si>
  <si>
    <t xml:space="preserve">21200014</t>
  </si>
  <si>
    <t xml:space="preserve">20122201902021</t>
  </si>
  <si>
    <t xml:space="preserve">PMFS Comunitário FORTALEZA ACREANA</t>
  </si>
  <si>
    <t xml:space="preserve">A********O A***************A F*******A A*****A</t>
  </si>
  <si>
    <t xml:space="preserve">07.***.***/****-84</t>
  </si>
  <si>
    <t xml:space="preserve">MOGNO</t>
  </si>
  <si>
    <t xml:space="preserve">20180031671</t>
  </si>
  <si>
    <t xml:space="preserve">21200018</t>
  </si>
  <si>
    <t xml:space="preserve">20122201902053</t>
  </si>
  <si>
    <t xml:space="preserve">PMFS Comunitario Rio Gregorio</t>
  </si>
  <si>
    <t xml:space="preserve">A********O A***********L DA R****O DO R*O G******O E B****4</t>
  </si>
  <si>
    <t xml:space="preserve">07.***.***/****-63</t>
  </si>
  <si>
    <t xml:space="preserve">20180031676</t>
  </si>
  <si>
    <t xml:space="preserve">21200016</t>
  </si>
  <si>
    <t xml:space="preserve">20122201902048</t>
  </si>
  <si>
    <t xml:space="preserve">PMFS Comunitário Tauari</t>
  </si>
  <si>
    <t xml:space="preserve">A***C D*S A**********S E E****T DA R****O DO R*O T****I</t>
  </si>
  <si>
    <t xml:space="preserve">06.***.***/****-41</t>
  </si>
  <si>
    <t xml:space="preserve">20180031679</t>
  </si>
  <si>
    <t xml:space="preserve">21200017</t>
  </si>
  <si>
    <t xml:space="preserve">20122202002052</t>
  </si>
  <si>
    <t xml:space="preserve">PMFS Mamore-Maracana</t>
  </si>
  <si>
    <t xml:space="preserve">A**. D*S P********S A***F D*S C*****D M****É E M******Ã</t>
  </si>
  <si>
    <t xml:space="preserve">06.***.***/****-05</t>
  </si>
  <si>
    <t xml:space="preserve">RIO GREGÓRIO</t>
  </si>
  <si>
    <t xml:space="preserve">20180031673</t>
  </si>
  <si>
    <t xml:space="preserve">21200015</t>
  </si>
  <si>
    <t xml:space="preserve">20122202002080</t>
  </si>
  <si>
    <t xml:space="preserve">PMFS Comunitário São Francisco</t>
  </si>
  <si>
    <t xml:space="preserve">A******************O F******E A***S DO R*O L*******E</t>
  </si>
  <si>
    <t xml:space="preserve">05.***.***/****-12</t>
  </si>
  <si>
    <t xml:space="preserve">20180031678</t>
  </si>
  <si>
    <t xml:space="preserve">21212191</t>
  </si>
  <si>
    <t xml:space="preserve">20122202149798</t>
  </si>
  <si>
    <t xml:space="preserve">Seringal Araripe II</t>
  </si>
  <si>
    <t xml:space="preserve">20210059978</t>
  </si>
  <si>
    <t xml:space="preserve">21212192</t>
  </si>
  <si>
    <t xml:space="preserve">20122202149799</t>
  </si>
  <si>
    <t xml:space="preserve">21218258</t>
  </si>
  <si>
    <t xml:space="preserve">20122202269051</t>
  </si>
  <si>
    <t xml:space="preserve">FAZENDA ARARIPE I</t>
  </si>
  <si>
    <t xml:space="preserve">R****L B****O T******A</t>
  </si>
  <si>
    <t xml:space="preserve">01*.***.*00</t>
  </si>
  <si>
    <t xml:space="preserve">20210061388</t>
  </si>
  <si>
    <t xml:space="preserve">21218281</t>
  </si>
  <si>
    <t xml:space="preserve">20122202273574</t>
  </si>
  <si>
    <t xml:space="preserve">GLEBA PARANACRE PARTE A</t>
  </si>
  <si>
    <t xml:space="preserve">R***N A***********O E P***********S L***.</t>
  </si>
  <si>
    <t xml:space="preserve">05.***.***/****-34</t>
  </si>
  <si>
    <t xml:space="preserve">20220069066</t>
  </si>
  <si>
    <t xml:space="preserve">21218287</t>
  </si>
  <si>
    <t xml:space="preserve">20122202274141</t>
  </si>
  <si>
    <t xml:space="preserve">21218259</t>
  </si>
  <si>
    <t xml:space="preserve">20122202269157</t>
  </si>
  <si>
    <t xml:space="preserve">21218358</t>
  </si>
  <si>
    <t xml:space="preserve">20122202306493</t>
  </si>
  <si>
    <t xml:space="preserve">21218391</t>
  </si>
  <si>
    <t xml:space="preserve">20122202527965</t>
  </si>
  <si>
    <t xml:space="preserve">GLEBA PARANACRE-Parte B</t>
  </si>
  <si>
    <t xml:space="preserve">A**********L R*M L**A</t>
  </si>
  <si>
    <t xml:space="preserve">17.***.***/****-31</t>
  </si>
  <si>
    <t xml:space="preserve">Kaxinawá da Praia do Carapanã</t>
  </si>
  <si>
    <t xml:space="preserve">20230089127</t>
  </si>
  <si>
    <t xml:space="preserve">21218392</t>
  </si>
  <si>
    <t xml:space="preserve">20122202528725</t>
  </si>
  <si>
    <t xml:space="preserve">25300008</t>
  </si>
  <si>
    <t xml:space="preserve">20532201800122</t>
  </si>
  <si>
    <t xml:space="preserve">PMFS COMUNITARIO AMOPREX</t>
  </si>
  <si>
    <t xml:space="preserve">A****. D*S M****. E P***. DA R***X C***O M****S</t>
  </si>
  <si>
    <t xml:space="preserve">00.***.***/****-15</t>
  </si>
  <si>
    <t xml:space="preserve">AC-1200708-7C0823DD2F50446AB0F05900E7F2ED92</t>
  </si>
  <si>
    <t xml:space="preserve">20170021070</t>
  </si>
  <si>
    <t xml:space="preserve">21200130</t>
  </si>
  <si>
    <t xml:space="preserve">20122202124819</t>
  </si>
  <si>
    <t xml:space="preserve">PROJETO DE ASSENTAMENTO AGROEXTRATIVISTA DO SERINGAL EQUADOR</t>
  </si>
  <si>
    <t xml:space="preserve">A****. D*S P***. DO P***. DE A*****. A*****. S******L E*****R</t>
  </si>
  <si>
    <t xml:space="preserve">04.***.***/****-24</t>
  </si>
  <si>
    <t xml:space="preserve">20200045664</t>
  </si>
  <si>
    <t xml:space="preserve">21200077</t>
  </si>
  <si>
    <t xml:space="preserve">20122202212228</t>
  </si>
  <si>
    <t xml:space="preserve">Fazenda Soberana</t>
  </si>
  <si>
    <t xml:space="preserve">J***O C***R M****S N****S</t>
  </si>
  <si>
    <t xml:space="preserve">18*.***.*00</t>
  </si>
  <si>
    <t xml:space="preserve">AC-1200708-30739BE970BA442AB33C3BCFD2944223</t>
  </si>
  <si>
    <t xml:space="preserve">20190041528</t>
  </si>
  <si>
    <t xml:space="preserve">21200078</t>
  </si>
  <si>
    <t xml:space="preserve">20122202212661</t>
  </si>
  <si>
    <t xml:space="preserve">21200196</t>
  </si>
  <si>
    <t xml:space="preserve">20125202131924</t>
  </si>
  <si>
    <t xml:space="preserve">Contorno Rodoviario de Brasiléia e Ponte</t>
  </si>
  <si>
    <t xml:space="preserve">20200051121</t>
  </si>
  <si>
    <t xml:space="preserve">21200184</t>
  </si>
  <si>
    <t xml:space="preserve">20125202030795</t>
  </si>
  <si>
    <t xml:space="preserve">FAZENDA JURUPARI</t>
  </si>
  <si>
    <t xml:space="preserve">AC-1200401-333D23771D354B1891D047C194E1810A</t>
  </si>
  <si>
    <t xml:space="preserve">20200050528</t>
  </si>
  <si>
    <t xml:space="preserve">21200205</t>
  </si>
  <si>
    <t xml:space="preserve">20125202133280</t>
  </si>
  <si>
    <t xml:space="preserve">Fazenda Eliane I e Eliene II</t>
  </si>
  <si>
    <t xml:space="preserve">A**********A E****E L**A</t>
  </si>
  <si>
    <t xml:space="preserve">33.***.***/****-82</t>
  </si>
  <si>
    <t xml:space="preserve">AC-1200138-7A71695DC72B461AAFB16008684B4418</t>
  </si>
  <si>
    <t xml:space="preserve">20200051573</t>
  </si>
  <si>
    <t xml:space="preserve">21205335</t>
  </si>
  <si>
    <t xml:space="preserve">20125202135850</t>
  </si>
  <si>
    <t xml:space="preserve">Duplicaçao AC-405 -CSZ/Mâncio Lima</t>
  </si>
  <si>
    <t xml:space="preserve">2020053193</t>
  </si>
  <si>
    <t xml:space="preserve">21218250</t>
  </si>
  <si>
    <t xml:space="preserve">20125202267233</t>
  </si>
  <si>
    <t xml:space="preserve">SITIO SAO SEBASTIÃO</t>
  </si>
  <si>
    <t xml:space="preserve">F*******O B*****O DE L**A</t>
  </si>
  <si>
    <t xml:space="preserve">96*.***.*49</t>
  </si>
  <si>
    <t xml:space="preserve">20210064641</t>
  </si>
  <si>
    <t xml:space="preserve">21200084</t>
  </si>
  <si>
    <t xml:space="preserve">20125201913749</t>
  </si>
  <si>
    <t xml:space="preserve">AGROFLORESTAL MARAU</t>
  </si>
  <si>
    <t xml:space="preserve">A***********L M***U L**A</t>
  </si>
  <si>
    <t xml:space="preserve">02.***.***/****-37</t>
  </si>
  <si>
    <t xml:space="preserve">AC-1200302-CFF05CCCA6C4471AB8571148CD885F6F</t>
  </si>
  <si>
    <t xml:space="preserve">20180030745</t>
  </si>
  <si>
    <t xml:space="preserve">21200088</t>
  </si>
  <si>
    <t xml:space="preserve">20125202015406</t>
  </si>
  <si>
    <t xml:space="preserve">FAZENDA ESCANTEIO</t>
  </si>
  <si>
    <t xml:space="preserve">20190043178</t>
  </si>
  <si>
    <t xml:space="preserve">21200089</t>
  </si>
  <si>
    <t xml:space="preserve">20125202015405</t>
  </si>
  <si>
    <t xml:space="preserve">20190043179</t>
  </si>
  <si>
    <t xml:space="preserve">21200149</t>
  </si>
  <si>
    <t xml:space="preserve">20125202026483</t>
  </si>
  <si>
    <t xml:space="preserve">20200048634</t>
  </si>
  <si>
    <t xml:space="preserve">21200126</t>
  </si>
  <si>
    <t xml:space="preserve">20125202024607</t>
  </si>
  <si>
    <t xml:space="preserve">20200047105</t>
  </si>
  <si>
    <t xml:space="preserve">21206487</t>
  </si>
  <si>
    <t xml:space="preserve">20125202138095</t>
  </si>
  <si>
    <t xml:space="preserve">20200054785</t>
  </si>
  <si>
    <t xml:space="preserve">21206585</t>
  </si>
  <si>
    <t xml:space="preserve">20125202138196</t>
  </si>
  <si>
    <t xml:space="preserve">FAZENDA PORTO BRASIL</t>
  </si>
  <si>
    <t xml:space="preserve">U*******L T****R R*******S DO B****L L**A</t>
  </si>
  <si>
    <t xml:space="preserve">20200055087</t>
  </si>
  <si>
    <t xml:space="preserve">21200187</t>
  </si>
  <si>
    <t xml:space="preserve">20125202131172</t>
  </si>
  <si>
    <t xml:space="preserve">FAZENDA MUSTANG</t>
  </si>
  <si>
    <t xml:space="preserve">R**E E**R C******O V*****S</t>
  </si>
  <si>
    <t xml:space="preserve">70*.***.*53</t>
  </si>
  <si>
    <t xml:space="preserve">AC-1200302-64FD1391D0F0408BACF600C0BAE100AD</t>
  </si>
  <si>
    <t xml:space="preserve">20200050873</t>
  </si>
  <si>
    <t xml:space="preserve">21212541</t>
  </si>
  <si>
    <t xml:space="preserve">20125202150252</t>
  </si>
  <si>
    <t xml:space="preserve">20210060143</t>
  </si>
  <si>
    <t xml:space="preserve">21218239</t>
  </si>
  <si>
    <t xml:space="preserve">20125202257792</t>
  </si>
  <si>
    <t xml:space="preserve">20210063620</t>
  </si>
  <si>
    <t xml:space="preserve">21218243</t>
  </si>
  <si>
    <t xml:space="preserve">20125202265803</t>
  </si>
  <si>
    <t xml:space="preserve">20210066002</t>
  </si>
  <si>
    <t xml:space="preserve">21206704</t>
  </si>
  <si>
    <t xml:space="preserve">20125202238586</t>
  </si>
  <si>
    <t xml:space="preserve">Seringal Amena II, Seringal Amena III e Rancho Retiro</t>
  </si>
  <si>
    <t xml:space="preserve">A*A L**I F*****S V*Z</t>
  </si>
  <si>
    <t xml:space="preserve">04*.***.*15</t>
  </si>
  <si>
    <t xml:space="preserve">20210055221</t>
  </si>
  <si>
    <t xml:space="preserve">21218242</t>
  </si>
  <si>
    <t xml:space="preserve">20125202265300</t>
  </si>
  <si>
    <t xml:space="preserve">20210066005</t>
  </si>
  <si>
    <t xml:space="preserve">21218256</t>
  </si>
  <si>
    <t xml:space="preserve">20125202268696</t>
  </si>
  <si>
    <t xml:space="preserve">20210066986</t>
  </si>
  <si>
    <t xml:space="preserve">21218302</t>
  </si>
  <si>
    <t xml:space="preserve">20125202276634</t>
  </si>
  <si>
    <t xml:space="preserve">20220070835</t>
  </si>
  <si>
    <t xml:space="preserve">21218337</t>
  </si>
  <si>
    <t xml:space="preserve">20125202397680</t>
  </si>
  <si>
    <t xml:space="preserve">20220076832</t>
  </si>
  <si>
    <t xml:space="preserve">21218359</t>
  </si>
  <si>
    <t xml:space="preserve">20125202307087</t>
  </si>
  <si>
    <t xml:space="preserve">Fazenda Brasil Lote 02</t>
  </si>
  <si>
    <t xml:space="preserve">R*****O M*******S F******A</t>
  </si>
  <si>
    <t xml:space="preserve">70*.***.*87</t>
  </si>
  <si>
    <t xml:space="preserve">20230081693</t>
  </si>
  <si>
    <t xml:space="preserve">21218355</t>
  </si>
  <si>
    <t xml:space="preserve">20125202305924</t>
  </si>
  <si>
    <t xml:space="preserve">20230081224</t>
  </si>
  <si>
    <t xml:space="preserve">21218405</t>
  </si>
  <si>
    <t xml:space="preserve">20125202436491</t>
  </si>
  <si>
    <t xml:space="preserve">F*V P******S A********S L**A</t>
  </si>
  <si>
    <t xml:space="preserve">20240094373</t>
  </si>
  <si>
    <t xml:space="preserve">21218372</t>
  </si>
  <si>
    <t xml:space="preserve">20125202416060</t>
  </si>
  <si>
    <t xml:space="preserve">20230084084</t>
  </si>
  <si>
    <t xml:space="preserve">21218444</t>
  </si>
  <si>
    <t xml:space="preserve">20125202554672</t>
  </si>
  <si>
    <t xml:space="preserve">FAZENDA 13 DE MAIO</t>
  </si>
  <si>
    <t xml:space="preserve">M***A J********A D*S S****S M*****A</t>
  </si>
  <si>
    <t xml:space="preserve">85*.***.*91</t>
  </si>
  <si>
    <t xml:space="preserve">20240104094</t>
  </si>
  <si>
    <t xml:space="preserve">21218451</t>
  </si>
  <si>
    <t xml:space="preserve">20125202560267</t>
  </si>
  <si>
    <t xml:space="preserve">20240108112</t>
  </si>
  <si>
    <t xml:space="preserve">21218456</t>
  </si>
  <si>
    <t xml:space="preserve">20125202565702</t>
  </si>
  <si>
    <t xml:space="preserve">Guajará - RIo Muru</t>
  </si>
  <si>
    <t xml:space="preserve">A*****M P***********S S**.</t>
  </si>
  <si>
    <t xml:space="preserve">45.***.***/****-34</t>
  </si>
  <si>
    <t xml:space="preserve">20250111123</t>
  </si>
  <si>
    <t xml:space="preserve">21218369</t>
  </si>
  <si>
    <t xml:space="preserve">20125202514191</t>
  </si>
  <si>
    <t xml:space="preserve">20230083046</t>
  </si>
  <si>
    <t xml:space="preserve">21218503</t>
  </si>
  <si>
    <t xml:space="preserve">20125202602735</t>
  </si>
  <si>
    <t xml:space="preserve">FAZENDA MANEJACRE</t>
  </si>
  <si>
    <t xml:space="preserve">L*G P***********S L**A</t>
  </si>
  <si>
    <t xml:space="preserve">52.***.***/****-84</t>
  </si>
  <si>
    <t xml:space="preserve">20260129953</t>
  </si>
  <si>
    <t xml:space="preserve">21218500</t>
  </si>
  <si>
    <t xml:space="preserve">20125202601531</t>
  </si>
  <si>
    <t xml:space="preserve">Fazenda Jurupary II parte I e II</t>
  </si>
  <si>
    <t xml:space="preserve">20260129267</t>
  </si>
  <si>
    <t xml:space="preserve">21218486</t>
  </si>
  <si>
    <t xml:space="preserve">20125202691148</t>
  </si>
  <si>
    <t xml:space="preserve">20250123428</t>
  </si>
  <si>
    <t xml:space="preserve">21218487</t>
  </si>
  <si>
    <t xml:space="preserve">20125202692237</t>
  </si>
  <si>
    <t xml:space="preserve">Fazenda Escanteio  Parte1</t>
  </si>
  <si>
    <t xml:space="preserve">G***S P***********S L**A</t>
  </si>
  <si>
    <t xml:space="preserve">51.***.***/****-59</t>
  </si>
  <si>
    <t xml:space="preserve">20250123427</t>
  </si>
  <si>
    <t xml:space="preserve">21200091</t>
  </si>
  <si>
    <t xml:space="preserve">20125202016755</t>
  </si>
  <si>
    <t xml:space="preserve">20190043616</t>
  </si>
  <si>
    <t xml:space="preserve">21218448</t>
  </si>
  <si>
    <t xml:space="preserve">20125202456103</t>
  </si>
  <si>
    <t xml:space="preserve">UAS - Fazenda Conquista</t>
  </si>
  <si>
    <t xml:space="preserve">20240107325</t>
  </si>
  <si>
    <t xml:space="preserve">21200203</t>
  </si>
  <si>
    <t xml:space="preserve">20125202132602</t>
  </si>
  <si>
    <t xml:space="preserve">Ramal Unidos Venceremos</t>
  </si>
  <si>
    <t xml:space="preserve">20200051881</t>
  </si>
  <si>
    <t xml:space="preserve">21218382</t>
  </si>
  <si>
    <t xml:space="preserve">20125202524152</t>
  </si>
  <si>
    <t xml:space="preserve">20230087920</t>
  </si>
  <si>
    <t xml:space="preserve">21218383</t>
  </si>
  <si>
    <t xml:space="preserve">20125202524155</t>
  </si>
  <si>
    <t xml:space="preserve">20230088194</t>
  </si>
  <si>
    <t xml:space="preserve">21217074</t>
  </si>
  <si>
    <t xml:space="preserve">20125202257793</t>
  </si>
  <si>
    <t xml:space="preserve">Fazenda São Francisco</t>
  </si>
  <si>
    <t xml:space="preserve">F*******O C****R DA C***A P*****A</t>
  </si>
  <si>
    <t xml:space="preserve">41*.***.*49</t>
  </si>
  <si>
    <t xml:space="preserve">20210057108</t>
  </si>
  <si>
    <t xml:space="preserve">21200145</t>
  </si>
  <si>
    <t xml:space="preserve">20125202025543</t>
  </si>
  <si>
    <t xml:space="preserve">FAZENDA RIOZINHO</t>
  </si>
  <si>
    <t xml:space="preserve">M*****A DE A*****A J*******A F****O</t>
  </si>
  <si>
    <t xml:space="preserve">54*.***.*04</t>
  </si>
  <si>
    <t xml:space="preserve">AC-1200401-7A078C01CC6C47318D6566D184766E74</t>
  </si>
  <si>
    <t xml:space="preserve">20200048142</t>
  </si>
  <si>
    <t xml:space="preserve">21206862</t>
  </si>
  <si>
    <t xml:space="preserve">20125202138705</t>
  </si>
  <si>
    <t xml:space="preserve">20210055475</t>
  </si>
  <si>
    <t xml:space="preserve">21200086</t>
  </si>
  <si>
    <t xml:space="preserve">20125202115014</t>
  </si>
  <si>
    <t xml:space="preserve">Agropecuária Ranchão I</t>
  </si>
  <si>
    <t xml:space="preserve">M***R M*******S F***O</t>
  </si>
  <si>
    <t xml:space="preserve">33*.***.*78</t>
  </si>
  <si>
    <t xml:space="preserve">AC-1200401-EAF118B9776847339332FAE206C8A9FC</t>
  </si>
  <si>
    <t xml:space="preserve">20190042740</t>
  </si>
  <si>
    <t xml:space="preserve">21200141</t>
  </si>
  <si>
    <t xml:space="preserve">20125202121532</t>
  </si>
  <si>
    <t xml:space="preserve">FAZENDA PALMAS</t>
  </si>
  <si>
    <t xml:space="preserve">M******O B******Y</t>
  </si>
  <si>
    <t xml:space="preserve">41*.***.*72</t>
  </si>
  <si>
    <t xml:space="preserve">AC-1200401-1C815F7452664F83B7530961FF547351</t>
  </si>
  <si>
    <t xml:space="preserve">20200046923</t>
  </si>
  <si>
    <t xml:space="preserve">21200140</t>
  </si>
  <si>
    <t xml:space="preserve">20125202121531</t>
  </si>
  <si>
    <t xml:space="preserve">FAZENDA FLOR DE LIS</t>
  </si>
  <si>
    <t xml:space="preserve">AC-1200401-1E5A0CEAC3184C6595803CBAAB195821</t>
  </si>
  <si>
    <t xml:space="preserve">20200046924</t>
  </si>
  <si>
    <t xml:space="preserve">21200158</t>
  </si>
  <si>
    <t xml:space="preserve">20125202125437</t>
  </si>
  <si>
    <t xml:space="preserve">FAZENDA MACAPÁ II</t>
  </si>
  <si>
    <t xml:space="preserve">I*****Ã A**O P******A L***.</t>
  </si>
  <si>
    <t xml:space="preserve">22.***.***/****-69</t>
  </si>
  <si>
    <t xml:space="preserve">AC-1200401-15FFED525CFB45BF89EBBBDA9B3C131C</t>
  </si>
  <si>
    <t xml:space="preserve">20200048177</t>
  </si>
  <si>
    <t xml:space="preserve">21218277</t>
  </si>
  <si>
    <t xml:space="preserve">20125202272635</t>
  </si>
  <si>
    <t xml:space="preserve">20220068913</t>
  </si>
  <si>
    <t xml:space="preserve">21218307</t>
  </si>
  <si>
    <t xml:space="preserve">20125202277318</t>
  </si>
  <si>
    <t xml:space="preserve">20220070191</t>
  </si>
  <si>
    <t xml:space="preserve">21218454</t>
  </si>
  <si>
    <t xml:space="preserve">20125202565029</t>
  </si>
  <si>
    <t xml:space="preserve">S*O J**É A**********A L**A</t>
  </si>
  <si>
    <t xml:space="preserve">49.***.***/****-10</t>
  </si>
  <si>
    <t xml:space="preserve">20250110790</t>
  </si>
  <si>
    <t xml:space="preserve">21200204</t>
  </si>
  <si>
    <t xml:space="preserve">20125202132371</t>
  </si>
  <si>
    <t xml:space="preserve">SITIO DEUS ME AJUDE</t>
  </si>
  <si>
    <t xml:space="preserve">F*******O DE B***O</t>
  </si>
  <si>
    <t xml:space="preserve">AC-1200427-57654D207D664056A9596502C3E4F1BB</t>
  </si>
  <si>
    <t xml:space="preserve">20200051621</t>
  </si>
  <si>
    <t xml:space="preserve">21214172</t>
  </si>
  <si>
    <t xml:space="preserve">20125202153197</t>
  </si>
  <si>
    <t xml:space="preserve">Sítio São Francisco</t>
  </si>
  <si>
    <t xml:space="preserve">J**É M******O C***O A****O</t>
  </si>
  <si>
    <t xml:space="preserve">63*.***.*15</t>
  </si>
  <si>
    <t xml:space="preserve">202100600351</t>
  </si>
  <si>
    <t xml:space="preserve">21218240</t>
  </si>
  <si>
    <t xml:space="preserve">20125202362761</t>
  </si>
  <si>
    <t xml:space="preserve">SÍTIO BOA ESPERANÇA</t>
  </si>
  <si>
    <t xml:space="preserve">J**É M***A DE S***A S***A</t>
  </si>
  <si>
    <t xml:space="preserve">41*.***.*04</t>
  </si>
  <si>
    <t xml:space="preserve">8207822061</t>
  </si>
  <si>
    <t xml:space="preserve">21218366</t>
  </si>
  <si>
    <t xml:space="preserve">20125202408803</t>
  </si>
  <si>
    <t xml:space="preserve">Sitio Morada Nova</t>
  </si>
  <si>
    <t xml:space="preserve">F*******A D*S C****S M***A D*S S****S</t>
  </si>
  <si>
    <t xml:space="preserve">03*.***.*78</t>
  </si>
  <si>
    <t xml:space="preserve">20230082251</t>
  </si>
  <si>
    <t xml:space="preserve">21218316</t>
  </si>
  <si>
    <t xml:space="preserve">20125202478103</t>
  </si>
  <si>
    <t xml:space="preserve">SITIO BOA ESPERANÇA</t>
  </si>
  <si>
    <t xml:space="preserve">M***A R*****A A*****A DA S***A</t>
  </si>
  <si>
    <t xml:space="preserve">82*.***.*72</t>
  </si>
  <si>
    <t xml:space="preserve">20220071593</t>
  </si>
  <si>
    <t xml:space="preserve">21218482</t>
  </si>
  <si>
    <t xml:space="preserve">20125202685534</t>
  </si>
  <si>
    <t xml:space="preserve">SITIO NOVA ESPERANÇA</t>
  </si>
  <si>
    <t xml:space="preserve">J***É S***A DE A*****R</t>
  </si>
  <si>
    <t xml:space="preserve">82*.***.*15</t>
  </si>
  <si>
    <t xml:space="preserve">20250120444</t>
  </si>
  <si>
    <t xml:space="preserve">21200160</t>
  </si>
  <si>
    <t xml:space="preserve">20125202027714</t>
  </si>
  <si>
    <t xml:space="preserve">Colonia N S Aparecida - antiga Fazenda Antonio Gomes</t>
  </si>
  <si>
    <t xml:space="preserve">A*******N DE S***A</t>
  </si>
  <si>
    <t xml:space="preserve">21*.***.*63</t>
  </si>
  <si>
    <t xml:space="preserve">AC-1200500-D7958CB4D31A468DAECE0571089B3FCA</t>
  </si>
  <si>
    <t xml:space="preserve">20200049079</t>
  </si>
  <si>
    <t xml:space="preserve">21200173</t>
  </si>
  <si>
    <t xml:space="preserve">20125202028867</t>
  </si>
  <si>
    <t xml:space="preserve">20200049884</t>
  </si>
  <si>
    <t xml:space="preserve">21200152</t>
  </si>
  <si>
    <t xml:space="preserve">20125202126819</t>
  </si>
  <si>
    <t xml:space="preserve">Seringal Santa Clara (Lote 11)</t>
  </si>
  <si>
    <t xml:space="preserve">N*****O G*******S DA C**Z</t>
  </si>
  <si>
    <t xml:space="preserve">AC-1200500-6F3C45CCE8834A9088D1C6B5F632A5B1</t>
  </si>
  <si>
    <t xml:space="preserve">20200048811</t>
  </si>
  <si>
    <t xml:space="preserve">21209601</t>
  </si>
  <si>
    <t xml:space="preserve">20125202145279</t>
  </si>
  <si>
    <t xml:space="preserve">21209133</t>
  </si>
  <si>
    <t xml:space="preserve">20125202344144</t>
  </si>
  <si>
    <t xml:space="preserve">20200055062</t>
  </si>
  <si>
    <t xml:space="preserve">21214558</t>
  </si>
  <si>
    <t xml:space="preserve">20125202353199</t>
  </si>
  <si>
    <t xml:space="preserve">20210057110</t>
  </si>
  <si>
    <t xml:space="preserve">21218360</t>
  </si>
  <si>
    <t xml:space="preserve">20125202407180</t>
  </si>
  <si>
    <t xml:space="preserve">Seringal Santa Clara Lote 3</t>
  </si>
  <si>
    <t xml:space="preserve">20230081703</t>
  </si>
  <si>
    <t xml:space="preserve">21218387</t>
  </si>
  <si>
    <t xml:space="preserve">20125202426822</t>
  </si>
  <si>
    <t xml:space="preserve">Seringal Santa Clara 5A e 8</t>
  </si>
  <si>
    <t xml:space="preserve">20230089485</t>
  </si>
  <si>
    <t xml:space="preserve">21218388</t>
  </si>
  <si>
    <t xml:space="preserve">20125202426883</t>
  </si>
  <si>
    <t xml:space="preserve">20230089484</t>
  </si>
  <si>
    <t xml:space="preserve">21218399</t>
  </si>
  <si>
    <t xml:space="preserve">20125202535284</t>
  </si>
  <si>
    <t xml:space="preserve">Fazenda São Peregrino - AUS</t>
  </si>
  <si>
    <t xml:space="preserve">L******E P*****A DA S***A</t>
  </si>
  <si>
    <t xml:space="preserve">20240093845</t>
  </si>
  <si>
    <t xml:space="preserve">21218475</t>
  </si>
  <si>
    <t xml:space="preserve">20125202576660</t>
  </si>
  <si>
    <t xml:space="preserve">Fazenda Copiart e Apuá</t>
  </si>
  <si>
    <t xml:space="preserve">20250115875</t>
  </si>
  <si>
    <t xml:space="preserve">21218462</t>
  </si>
  <si>
    <t xml:space="preserve">20125202566707</t>
  </si>
  <si>
    <t xml:space="preserve">20250110539</t>
  </si>
  <si>
    <t xml:space="preserve">21218508</t>
  </si>
  <si>
    <t xml:space="preserve">20125202604229</t>
  </si>
  <si>
    <t xml:space="preserve">20260130762</t>
  </si>
  <si>
    <t xml:space="preserve">21218509</t>
  </si>
  <si>
    <t xml:space="preserve">20125202603727</t>
  </si>
  <si>
    <t xml:space="preserve">20260130760</t>
  </si>
  <si>
    <t xml:space="preserve">21218510</t>
  </si>
  <si>
    <t xml:space="preserve">20125202603736</t>
  </si>
  <si>
    <t xml:space="preserve">20260130759</t>
  </si>
  <si>
    <t xml:space="preserve">21200022</t>
  </si>
  <si>
    <t xml:space="preserve">20125201906212</t>
  </si>
  <si>
    <t xml:space="preserve">20180036049</t>
  </si>
  <si>
    <t xml:space="preserve">21207157</t>
  </si>
  <si>
    <t xml:space="preserve">20125202138409</t>
  </si>
  <si>
    <t xml:space="preserve">FAZENDA ARIÓPOLIS</t>
  </si>
  <si>
    <t xml:space="preserve">A**E C*********L P******O D******O E******E</t>
  </si>
  <si>
    <t xml:space="preserve">11.***.***/****-41</t>
  </si>
  <si>
    <t xml:space="preserve">AC-1200609-123F9B4442FA432BA69E24B89A6EE473</t>
  </si>
  <si>
    <t xml:space="preserve">20210055498</t>
  </si>
  <si>
    <t xml:space="preserve">21212886</t>
  </si>
  <si>
    <t xml:space="preserve">20125202150896</t>
  </si>
  <si>
    <t xml:space="preserve">R***S F*******S E*****M</t>
  </si>
  <si>
    <t xml:space="preserve">00*.***.*20</t>
  </si>
  <si>
    <t xml:space="preserve">20210059407</t>
  </si>
  <si>
    <t xml:space="preserve">21218323</t>
  </si>
  <si>
    <t xml:space="preserve">20125202282728</t>
  </si>
  <si>
    <t xml:space="preserve">SERINGAL SÃO SALVADOR LTDA</t>
  </si>
  <si>
    <t xml:space="preserve">S******L S*O S******R L*****E</t>
  </si>
  <si>
    <t xml:space="preserve">14.***.***/****-07</t>
  </si>
  <si>
    <t xml:space="preserve">20220071366</t>
  </si>
  <si>
    <t xml:space="preserve">21218400</t>
  </si>
  <si>
    <t xml:space="preserve">20125202435790</t>
  </si>
  <si>
    <t xml:space="preserve">Seringal Santa Cecília</t>
  </si>
  <si>
    <t xml:space="preserve">V***E B****L S**************E E N******S I**********S S*A</t>
  </si>
  <si>
    <t xml:space="preserve">47.***.***/****-07</t>
  </si>
  <si>
    <t xml:space="preserve">20240094145</t>
  </si>
  <si>
    <t xml:space="preserve">21218401</t>
  </si>
  <si>
    <t xml:space="preserve">20125202435844</t>
  </si>
  <si>
    <t xml:space="preserve">Seringal Tamandaré</t>
  </si>
  <si>
    <t xml:space="preserve">20240094146</t>
  </si>
  <si>
    <t xml:space="preserve">21218376</t>
  </si>
  <si>
    <t xml:space="preserve">20125202419547</t>
  </si>
  <si>
    <t xml:space="preserve">20230083494</t>
  </si>
  <si>
    <t xml:space="preserve">Leia-me</t>
  </si>
  <si>
    <t xml:space="preserve">Planilha</t>
  </si>
  <si>
    <t xml:space="preserve">Autorizações do SINAFLOR no Acre (todas as atividades)</t>
  </si>
  <si>
    <t xml:space="preserve">Fonte</t>
  </si>
  <si>
    <t xml:space="preserve">SINAFLOR/IBAMA — base pública de projetos autorizados (sinaflor_proj_externo_merge_a), cópia de 05/09/2026</t>
  </si>
  <si>
    <t xml:space="preserve">Recorte</t>
  </si>
  <si>
    <t xml:space="preserve">Unidade da federação = AC; 370 autorizações, todas com situação "Autorização Emitida" no SINAFLOR</t>
  </si>
  <si>
    <t xml:space="preserve">Abas</t>
  </si>
  <si>
    <t xml:space="preserve">Resumo (totais por atividade, órgão emissor e município, com fórmulas) e Autorizacoes (uma linha por autorização)</t>
  </si>
  <si>
    <t xml:space="preserve">Calculada na planilha pela data final de validade e pela data de referência da aba Resumo (célula B3, 01/10/2026)</t>
  </si>
  <si>
    <t xml:space="preserve">Dados pessoais</t>
  </si>
  <si>
    <t xml:space="preserve">Nome do detentor e CPF/CNPJ já vêm mascarados no próprio SINAFLOR e foram mantidos como publicados</t>
  </si>
  <si>
    <t xml:space="preserve">Área do polígono informada no SINAFLOR (campo area_pamgi)</t>
  </si>
  <si>
    <t xml:space="preserve">Latitude e longitude</t>
  </si>
  <si>
    <t xml:space="preserve">Ponto interno do polígono, em graus decimais, SIRGAS 2000 (calculado pelo IMAC)</t>
  </si>
  <si>
    <t xml:space="preserve">Arquivos vetoriais</t>
  </si>
  <si>
    <t xml:space="preserve">Um shapefile por atividade na mesma página: ASV, Exploração de Floresta Plantada, PMFS/POA e Uso Alternativo do Solo</t>
  </si>
  <si>
    <t xml:space="preserve">Responsável</t>
  </si>
  <si>
    <t xml:space="preserve">Instituto de Meio Ambiente do Acre (IMAC)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</si>
</sst>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"/>
    <numFmt numFmtId="167" formatCode="@"/>
    <numFmt numFmtId="168" formatCode="0.0000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5" min="2" style="0" width="13"/>
    <col collapsed="false" customWidth="true" hidden="false" outlineLevel="0" max="6" min="6" style="0" width="1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46296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</row>
    <row r="7" customFormat="false" ht="15" hidden="false" customHeight="false" outlineLevel="0" collapsed="false">
      <c r="A7" s="6" t="s">
        <v>10</v>
      </c>
      <c r="B7" s="6" t="n">
        <f aca="false">COUNTIF(Autorizacoes!$C$2:$C$371,$A7)</f>
        <v>47</v>
      </c>
      <c r="C7" s="6" t="n">
        <f aca="false">COUNTIFS(Autorizacoes!$C$2:$C$371,$A7,Autorizacoes!$M$2:$M$371,"vigente")</f>
        <v>20</v>
      </c>
      <c r="D7" s="6" t="n">
        <f aca="false">COUNTIFS(Autorizacoes!$C$2:$C$371,$A7,Autorizacoes!$M$2:$M$371,"vencida")</f>
        <v>24</v>
      </c>
      <c r="E7" s="6" t="n">
        <f aca="false">COUNTIFS(Autorizacoes!$C$2:$C$371,$A7,Autorizacoes!$M$2:$M$371,"sem data")</f>
        <v>3</v>
      </c>
      <c r="F7" s="7" t="n">
        <f aca="false">SUMIF(Autorizacoes!$C$2:$C$371,$A7,Autorizacoes!$N$2:$N$371)</f>
        <v>23552.0405416818</v>
      </c>
    </row>
    <row r="8" customFormat="false" ht="15" hidden="false" customHeight="false" outlineLevel="0" collapsed="false">
      <c r="A8" s="6" t="s">
        <v>11</v>
      </c>
      <c r="B8" s="6" t="n">
        <f aca="false">COUNTIF(Autorizacoes!$C$2:$C$371,$A8)</f>
        <v>1</v>
      </c>
      <c r="C8" s="6" t="n">
        <f aca="false">COUNTIFS(Autorizacoes!$C$2:$C$371,$A8,Autorizacoes!$M$2:$M$371,"vigente")</f>
        <v>0</v>
      </c>
      <c r="D8" s="6" t="n">
        <f aca="false">COUNTIFS(Autorizacoes!$C$2:$C$371,$A8,Autorizacoes!$M$2:$M$371,"vencida")</f>
        <v>1</v>
      </c>
      <c r="E8" s="6" t="n">
        <f aca="false">COUNTIFS(Autorizacoes!$C$2:$C$371,$A8,Autorizacoes!$M$2:$M$371,"sem data")</f>
        <v>0</v>
      </c>
      <c r="F8" s="7" t="n">
        <f aca="false">SUMIF(Autorizacoes!$C$2:$C$371,$A8,Autorizacoes!$N$2:$N$371)</f>
        <v>1.36712073219009</v>
      </c>
    </row>
    <row r="9" customFormat="false" ht="15" hidden="false" customHeight="false" outlineLevel="0" collapsed="false">
      <c r="A9" s="6" t="s">
        <v>12</v>
      </c>
      <c r="B9" s="6" t="n">
        <f aca="false">COUNTIF(Autorizacoes!$C$2:$C$371,$A9)</f>
        <v>246</v>
      </c>
      <c r="C9" s="6" t="n">
        <f aca="false">COUNTIFS(Autorizacoes!$C$2:$C$371,$A9,Autorizacoes!$M$2:$M$371,"vigente")</f>
        <v>97</v>
      </c>
      <c r="D9" s="6" t="n">
        <f aca="false">COUNTIFS(Autorizacoes!$C$2:$C$371,$A9,Autorizacoes!$M$2:$M$371,"vencida")</f>
        <v>149</v>
      </c>
      <c r="E9" s="6" t="n">
        <f aca="false">COUNTIFS(Autorizacoes!$C$2:$C$371,$A9,Autorizacoes!$M$2:$M$371,"sem data")</f>
        <v>0</v>
      </c>
      <c r="F9" s="7" t="n">
        <f aca="false">SUMIF(Autorizacoes!$C$2:$C$371,$A9,Autorizacoes!$N$2:$N$371)</f>
        <v>954689.025484851</v>
      </c>
    </row>
    <row r="10" customFormat="false" ht="15" hidden="false" customHeight="false" outlineLevel="0" collapsed="false">
      <c r="A10" s="6" t="s">
        <v>13</v>
      </c>
      <c r="B10" s="6" t="n">
        <f aca="false">COUNTIF(Autorizacoes!$C$2:$C$371,$A10)</f>
        <v>76</v>
      </c>
      <c r="C10" s="6" t="n">
        <f aca="false">COUNTIFS(Autorizacoes!$C$2:$C$371,$A10,Autorizacoes!$M$2:$M$371,"vigente")</f>
        <v>29</v>
      </c>
      <c r="D10" s="6" t="n">
        <f aca="false">COUNTIFS(Autorizacoes!$C$2:$C$371,$A10,Autorizacoes!$M$2:$M$371,"vencida")</f>
        <v>47</v>
      </c>
      <c r="E10" s="6" t="n">
        <f aca="false">COUNTIFS(Autorizacoes!$C$2:$C$371,$A10,Autorizacoes!$M$2:$M$371,"sem data")</f>
        <v>0</v>
      </c>
      <c r="F10" s="7" t="n">
        <f aca="false">SUMIF(Autorizacoes!$C$2:$C$371,$A10,Autorizacoes!$N$2:$N$371)</f>
        <v>33824.0155993147</v>
      </c>
    </row>
    <row r="11" customFormat="false" ht="15" hidden="false" customHeight="false" outlineLevel="0" collapsed="false">
      <c r="A11" s="8" t="s">
        <v>14</v>
      </c>
      <c r="B11" s="8" t="n">
        <f aca="false">SUM(B7:B10)</f>
        <v>370</v>
      </c>
      <c r="C11" s="8" t="n">
        <f aca="false">SUM(C7:C10)</f>
        <v>146</v>
      </c>
      <c r="D11" s="8" t="n">
        <f aca="false">SUM(D7:D10)</f>
        <v>221</v>
      </c>
      <c r="E11" s="8" t="n">
        <f aca="false">SUM(E7:E10)</f>
        <v>3</v>
      </c>
      <c r="F11" s="9" t="n">
        <f aca="false">SUM(F7:F10)</f>
        <v>1012066.44874658</v>
      </c>
    </row>
    <row r="14" customFormat="false" ht="15" hidden="false" customHeight="false" outlineLevel="0" collapsed="false">
      <c r="A14" s="3" t="s">
        <v>15</v>
      </c>
    </row>
    <row r="15" customFormat="false" ht="15" hidden="false" customHeight="false" outlineLevel="0" collapsed="false">
      <c r="A15" s="5" t="s">
        <v>16</v>
      </c>
      <c r="B15" s="5" t="s">
        <v>5</v>
      </c>
      <c r="C15" s="5" t="s">
        <v>6</v>
      </c>
      <c r="D15" s="5" t="s">
        <v>7</v>
      </c>
      <c r="E15" s="5" t="s">
        <v>8</v>
      </c>
      <c r="F15" s="5" t="s">
        <v>9</v>
      </c>
    </row>
    <row r="16" customFormat="false" ht="15" hidden="false" customHeight="false" outlineLevel="0" collapsed="false">
      <c r="A16" s="6" t="s">
        <v>17</v>
      </c>
      <c r="B16" s="6" t="n">
        <f aca="false">COUNTIF(Autorizacoes!$D$2:$D$371,$A16)</f>
        <v>354</v>
      </c>
      <c r="C16" s="6" t="n">
        <f aca="false">COUNTIFS(Autorizacoes!$D$2:$D$371,$A16,Autorizacoes!$M$2:$M$371,"vigente")</f>
        <v>143</v>
      </c>
      <c r="D16" s="6" t="n">
        <f aca="false">COUNTIFS(Autorizacoes!$D$2:$D$371,$A16,Autorizacoes!$M$2:$M$371,"vencida")</f>
        <v>208</v>
      </c>
      <c r="E16" s="6" t="n">
        <f aca="false">COUNTIFS(Autorizacoes!$D$2:$D$371,$A16,Autorizacoes!$M$2:$M$371,"sem data")</f>
        <v>3</v>
      </c>
      <c r="F16" s="7" t="n">
        <f aca="false">SUMIF(Autorizacoes!$D$2:$D$371,$A16,Autorizacoes!$N$2:$N$371)</f>
        <v>764514.838264137</v>
      </c>
    </row>
    <row r="17" customFormat="false" ht="15" hidden="false" customHeight="false" outlineLevel="0" collapsed="false">
      <c r="A17" s="6" t="s">
        <v>18</v>
      </c>
      <c r="B17" s="6" t="n">
        <f aca="false">COUNTIF(Autorizacoes!$D$2:$D$371,$A17)</f>
        <v>14</v>
      </c>
      <c r="C17" s="6" t="n">
        <f aca="false">COUNTIFS(Autorizacoes!$D$2:$D$371,$A17,Autorizacoes!$M$2:$M$371,"vigente")</f>
        <v>3</v>
      </c>
      <c r="D17" s="6" t="n">
        <f aca="false">COUNTIFS(Autorizacoes!$D$2:$D$371,$A17,Autorizacoes!$M$2:$M$371,"vencida")</f>
        <v>11</v>
      </c>
      <c r="E17" s="6" t="n">
        <f aca="false">COUNTIFS(Autorizacoes!$D$2:$D$371,$A17,Autorizacoes!$M$2:$M$371,"sem data")</f>
        <v>0</v>
      </c>
      <c r="F17" s="7" t="n">
        <f aca="false">SUMIF(Autorizacoes!$D$2:$D$371,$A17,Autorizacoes!$N$2:$N$371)</f>
        <v>229590.700634865</v>
      </c>
    </row>
    <row r="18" customFormat="false" ht="15" hidden="false" customHeight="false" outlineLevel="0" collapsed="false">
      <c r="A18" s="6" t="s">
        <v>19</v>
      </c>
      <c r="B18" s="6" t="n">
        <f aca="false">COUNTIF(Autorizacoes!$D$2:$D$371,$A18)</f>
        <v>1</v>
      </c>
      <c r="C18" s="6" t="n">
        <f aca="false">COUNTIFS(Autorizacoes!$D$2:$D$371,$A18,Autorizacoes!$M$2:$M$371,"vigente")</f>
        <v>0</v>
      </c>
      <c r="D18" s="6" t="n">
        <f aca="false">COUNTIFS(Autorizacoes!$D$2:$D$371,$A18,Autorizacoes!$M$2:$M$371,"vencida")</f>
        <v>1</v>
      </c>
      <c r="E18" s="6" t="n">
        <f aca="false">COUNTIFS(Autorizacoes!$D$2:$D$371,$A18,Autorizacoes!$M$2:$M$371,"sem data")</f>
        <v>0</v>
      </c>
      <c r="F18" s="7" t="n">
        <f aca="false">SUMIF(Autorizacoes!$D$2:$D$371,$A18,Autorizacoes!$N$2:$N$371)</f>
        <v>0.555960381380761</v>
      </c>
    </row>
    <row r="19" customFormat="false" ht="15" hidden="false" customHeight="false" outlineLevel="0" collapsed="false">
      <c r="A19" s="6" t="s">
        <v>20</v>
      </c>
      <c r="B19" s="6" t="n">
        <f aca="false">COUNTIF(Autorizacoes!$D$2:$D$371,$A19)</f>
        <v>1</v>
      </c>
      <c r="C19" s="6" t="n">
        <f aca="false">COUNTIFS(Autorizacoes!$D$2:$D$371,$A19,Autorizacoes!$M$2:$M$371,"vigente")</f>
        <v>0</v>
      </c>
      <c r="D19" s="6" t="n">
        <f aca="false">COUNTIFS(Autorizacoes!$D$2:$D$371,$A19,Autorizacoes!$M$2:$M$371,"vencida")</f>
        <v>1</v>
      </c>
      <c r="E19" s="6" t="n">
        <f aca="false">COUNTIFS(Autorizacoes!$D$2:$D$371,$A19,Autorizacoes!$M$2:$M$371,"sem data")</f>
        <v>0</v>
      </c>
      <c r="F19" s="7" t="n">
        <f aca="false">SUMIF(Autorizacoes!$D$2:$D$371,$A19,Autorizacoes!$N$2:$N$371)</f>
        <v>17960.3538871968</v>
      </c>
    </row>
    <row r="20" customFormat="false" ht="15" hidden="false" customHeight="false" outlineLevel="0" collapsed="false">
      <c r="A20" s="8" t="s">
        <v>14</v>
      </c>
      <c r="B20" s="8" t="n">
        <f aca="false">SUM(B16:B19)</f>
        <v>370</v>
      </c>
      <c r="C20" s="8" t="n">
        <f aca="false">SUM(C16:C19)</f>
        <v>146</v>
      </c>
      <c r="D20" s="8" t="n">
        <f aca="false">SUM(D16:D19)</f>
        <v>221</v>
      </c>
      <c r="E20" s="8" t="n">
        <f aca="false">SUM(E16:E19)</f>
        <v>3</v>
      </c>
      <c r="F20" s="9" t="n">
        <f aca="false">SUM(F16:F19)</f>
        <v>1012066.44874658</v>
      </c>
    </row>
    <row r="23" customFormat="false" ht="15" hidden="false" customHeight="false" outlineLevel="0" collapsed="false">
      <c r="A23" s="3" t="s">
        <v>21</v>
      </c>
    </row>
    <row r="24" customFormat="false" ht="15" hidden="false" customHeight="false" outlineLevel="0" collapsed="false">
      <c r="A24" s="5" t="s">
        <v>22</v>
      </c>
      <c r="B24" s="5" t="s">
        <v>5</v>
      </c>
      <c r="C24" s="5" t="s">
        <v>6</v>
      </c>
      <c r="D24" s="5" t="s">
        <v>7</v>
      </c>
      <c r="E24" s="5" t="s">
        <v>8</v>
      </c>
      <c r="F24" s="5" t="s">
        <v>9</v>
      </c>
    </row>
    <row r="25" customFormat="false" ht="15" hidden="false" customHeight="false" outlineLevel="0" collapsed="false">
      <c r="A25" s="6" t="s">
        <v>23</v>
      </c>
      <c r="B25" s="6" t="n">
        <f aca="false">COUNTIF(Autorizacoes!$E$2:$E$371,$A25)</f>
        <v>9</v>
      </c>
      <c r="C25" s="6" t="n">
        <f aca="false">COUNTIFS(Autorizacoes!$E$2:$E$371,$A25,Autorizacoes!$M$2:$M$371,"vigente")</f>
        <v>3</v>
      </c>
      <c r="D25" s="6" t="n">
        <f aca="false">COUNTIFS(Autorizacoes!$E$2:$E$371,$A25,Autorizacoes!$M$2:$M$371,"vencida")</f>
        <v>6</v>
      </c>
      <c r="E25" s="6" t="n">
        <f aca="false">COUNTIFS(Autorizacoes!$E$2:$E$371,$A25,Autorizacoes!$M$2:$M$371,"sem data")</f>
        <v>0</v>
      </c>
      <c r="F25" s="7" t="n">
        <f aca="false">SUMIF(Autorizacoes!$E$2:$E$371,$A25,Autorizacoes!$N$2:$N$371)</f>
        <v>9370.02188676612</v>
      </c>
    </row>
    <row r="26" customFormat="false" ht="15" hidden="false" customHeight="false" outlineLevel="0" collapsed="false">
      <c r="A26" s="6" t="s">
        <v>24</v>
      </c>
      <c r="B26" s="6" t="n">
        <f aca="false">COUNTIF(Autorizacoes!$E$2:$E$371,$A26)</f>
        <v>2</v>
      </c>
      <c r="C26" s="6" t="n">
        <f aca="false">COUNTIFS(Autorizacoes!$E$2:$E$371,$A26,Autorizacoes!$M$2:$M$371,"vigente")</f>
        <v>2</v>
      </c>
      <c r="D26" s="6" t="n">
        <f aca="false">COUNTIFS(Autorizacoes!$E$2:$E$371,$A26,Autorizacoes!$M$2:$M$371,"vencida")</f>
        <v>0</v>
      </c>
      <c r="E26" s="6" t="n">
        <f aca="false">COUNTIFS(Autorizacoes!$E$2:$E$371,$A26,Autorizacoes!$M$2:$M$371,"sem data")</f>
        <v>0</v>
      </c>
      <c r="F26" s="7" t="n">
        <f aca="false">SUMIF(Autorizacoes!$E$2:$E$371,$A26,Autorizacoes!$N$2:$N$371)</f>
        <v>21504.3458975077</v>
      </c>
    </row>
    <row r="27" customFormat="false" ht="15" hidden="false" customHeight="false" outlineLevel="0" collapsed="false">
      <c r="A27" s="6" t="s">
        <v>25</v>
      </c>
      <c r="B27" s="6" t="n">
        <f aca="false">COUNTIF(Autorizacoes!$E$2:$E$371,$A27)</f>
        <v>5</v>
      </c>
      <c r="C27" s="6" t="n">
        <f aca="false">COUNTIFS(Autorizacoes!$E$2:$E$371,$A27,Autorizacoes!$M$2:$M$371,"vigente")</f>
        <v>2</v>
      </c>
      <c r="D27" s="6" t="n">
        <f aca="false">COUNTIFS(Autorizacoes!$E$2:$E$371,$A27,Autorizacoes!$M$2:$M$371,"vencida")</f>
        <v>3</v>
      </c>
      <c r="E27" s="6" t="n">
        <f aca="false">COUNTIFS(Autorizacoes!$E$2:$E$371,$A27,Autorizacoes!$M$2:$M$371,"sem data")</f>
        <v>0</v>
      </c>
      <c r="F27" s="7" t="n">
        <f aca="false">SUMIF(Autorizacoes!$E$2:$E$371,$A27,Autorizacoes!$N$2:$N$371)</f>
        <v>2156.38047636457</v>
      </c>
    </row>
    <row r="28" customFormat="false" ht="15" hidden="false" customHeight="false" outlineLevel="0" collapsed="false">
      <c r="A28" s="6" t="s">
        <v>26</v>
      </c>
      <c r="B28" s="6" t="n">
        <f aca="false">COUNTIF(Autorizacoes!$E$2:$E$371,$A28)</f>
        <v>25</v>
      </c>
      <c r="C28" s="6" t="n">
        <f aca="false">COUNTIFS(Autorizacoes!$E$2:$E$371,$A28,Autorizacoes!$M$2:$M$371,"vigente")</f>
        <v>10</v>
      </c>
      <c r="D28" s="6" t="n">
        <f aca="false">COUNTIFS(Autorizacoes!$E$2:$E$371,$A28,Autorizacoes!$M$2:$M$371,"vencida")</f>
        <v>15</v>
      </c>
      <c r="E28" s="6" t="n">
        <f aca="false">COUNTIFS(Autorizacoes!$E$2:$E$371,$A28,Autorizacoes!$M$2:$M$371,"sem data")</f>
        <v>0</v>
      </c>
      <c r="F28" s="7" t="n">
        <f aca="false">SUMIF(Autorizacoes!$E$2:$E$371,$A28,Autorizacoes!$N$2:$N$371)</f>
        <v>47105.7500213347</v>
      </c>
    </row>
    <row r="29" customFormat="false" ht="15" hidden="false" customHeight="false" outlineLevel="0" collapsed="false">
      <c r="A29" s="6" t="s">
        <v>27</v>
      </c>
      <c r="B29" s="6" t="n">
        <f aca="false">COUNTIF(Autorizacoes!$E$2:$E$371,$A29)</f>
        <v>14</v>
      </c>
      <c r="C29" s="6" t="n">
        <f aca="false">COUNTIFS(Autorizacoes!$E$2:$E$371,$A29,Autorizacoes!$M$2:$M$371,"vigente")</f>
        <v>6</v>
      </c>
      <c r="D29" s="6" t="n">
        <f aca="false">COUNTIFS(Autorizacoes!$E$2:$E$371,$A29,Autorizacoes!$M$2:$M$371,"vencida")</f>
        <v>8</v>
      </c>
      <c r="E29" s="6" t="n">
        <f aca="false">COUNTIFS(Autorizacoes!$E$2:$E$371,$A29,Autorizacoes!$M$2:$M$371,"sem data")</f>
        <v>0</v>
      </c>
      <c r="F29" s="7" t="n">
        <f aca="false">SUMIF(Autorizacoes!$E$2:$E$371,$A29,Autorizacoes!$N$2:$N$371)</f>
        <v>4404.37805154353</v>
      </c>
    </row>
    <row r="30" customFormat="false" ht="15" hidden="false" customHeight="false" outlineLevel="0" collapsed="false">
      <c r="A30" s="6" t="s">
        <v>28</v>
      </c>
      <c r="B30" s="6" t="n">
        <f aca="false">COUNTIF(Autorizacoes!$E$2:$E$371,$A30)</f>
        <v>9</v>
      </c>
      <c r="C30" s="6" t="n">
        <f aca="false">COUNTIFS(Autorizacoes!$E$2:$E$371,$A30,Autorizacoes!$M$2:$M$371,"vigente")</f>
        <v>4</v>
      </c>
      <c r="D30" s="6" t="n">
        <f aca="false">COUNTIFS(Autorizacoes!$E$2:$E$371,$A30,Autorizacoes!$M$2:$M$371,"vencida")</f>
        <v>5</v>
      </c>
      <c r="E30" s="6" t="n">
        <f aca="false">COUNTIFS(Autorizacoes!$E$2:$E$371,$A30,Autorizacoes!$M$2:$M$371,"sem data")</f>
        <v>0</v>
      </c>
      <c r="F30" s="7" t="n">
        <f aca="false">SUMIF(Autorizacoes!$E$2:$E$371,$A30,Autorizacoes!$N$2:$N$371)</f>
        <v>2598.04118637121</v>
      </c>
    </row>
    <row r="31" customFormat="false" ht="15" hidden="false" customHeight="false" outlineLevel="0" collapsed="false">
      <c r="A31" s="6" t="s">
        <v>29</v>
      </c>
      <c r="B31" s="6" t="n">
        <f aca="false">COUNTIF(Autorizacoes!$E$2:$E$371,$A31)</f>
        <v>3</v>
      </c>
      <c r="C31" s="6" t="n">
        <f aca="false">COUNTIFS(Autorizacoes!$E$2:$E$371,$A31,Autorizacoes!$M$2:$M$371,"vigente")</f>
        <v>1</v>
      </c>
      <c r="D31" s="6" t="n">
        <f aca="false">COUNTIFS(Autorizacoes!$E$2:$E$371,$A31,Autorizacoes!$M$2:$M$371,"vencida")</f>
        <v>2</v>
      </c>
      <c r="E31" s="6" t="n">
        <f aca="false">COUNTIFS(Autorizacoes!$E$2:$E$371,$A31,Autorizacoes!$M$2:$M$371,"sem data")</f>
        <v>0</v>
      </c>
      <c r="F31" s="7" t="n">
        <f aca="false">SUMIF(Autorizacoes!$E$2:$E$371,$A31,Autorizacoes!$N$2:$N$371)</f>
        <v>1363.42154248475</v>
      </c>
    </row>
    <row r="32" customFormat="false" ht="15" hidden="false" customHeight="false" outlineLevel="0" collapsed="false">
      <c r="A32" s="6" t="s">
        <v>30</v>
      </c>
      <c r="B32" s="6" t="n">
        <f aca="false">COUNTIF(Autorizacoes!$E$2:$E$371,$A32)</f>
        <v>89</v>
      </c>
      <c r="C32" s="6" t="n">
        <f aca="false">COUNTIFS(Autorizacoes!$E$2:$E$371,$A32,Autorizacoes!$M$2:$M$371,"vigente")</f>
        <v>38</v>
      </c>
      <c r="D32" s="6" t="n">
        <f aca="false">COUNTIFS(Autorizacoes!$E$2:$E$371,$A32,Autorizacoes!$M$2:$M$371,"vencida")</f>
        <v>50</v>
      </c>
      <c r="E32" s="6" t="n">
        <f aca="false">COUNTIFS(Autorizacoes!$E$2:$E$371,$A32,Autorizacoes!$M$2:$M$371,"sem data")</f>
        <v>1</v>
      </c>
      <c r="F32" s="7" t="n">
        <f aca="false">SUMIF(Autorizacoes!$E$2:$E$371,$A32,Autorizacoes!$N$2:$N$371)</f>
        <v>337749.263623808</v>
      </c>
    </row>
    <row r="33" customFormat="false" ht="15" hidden="false" customHeight="false" outlineLevel="0" collapsed="false">
      <c r="A33" s="6" t="s">
        <v>31</v>
      </c>
      <c r="B33" s="6" t="n">
        <f aca="false">COUNTIF(Autorizacoes!$E$2:$E$371,$A33)</f>
        <v>6</v>
      </c>
      <c r="C33" s="6" t="n">
        <f aca="false">COUNTIFS(Autorizacoes!$E$2:$E$371,$A33,Autorizacoes!$M$2:$M$371,"vigente")</f>
        <v>3</v>
      </c>
      <c r="D33" s="6" t="n">
        <f aca="false">COUNTIFS(Autorizacoes!$E$2:$E$371,$A33,Autorizacoes!$M$2:$M$371,"vencida")</f>
        <v>3</v>
      </c>
      <c r="E33" s="6" t="n">
        <f aca="false">COUNTIFS(Autorizacoes!$E$2:$E$371,$A33,Autorizacoes!$M$2:$M$371,"sem data")</f>
        <v>0</v>
      </c>
      <c r="F33" s="7" t="n">
        <f aca="false">SUMIF(Autorizacoes!$E$2:$E$371,$A33,Autorizacoes!$N$2:$N$371)</f>
        <v>4395.88941676114</v>
      </c>
    </row>
    <row r="34" customFormat="false" ht="15" hidden="false" customHeight="false" outlineLevel="0" collapsed="false">
      <c r="A34" s="6" t="s">
        <v>32</v>
      </c>
      <c r="B34" s="6" t="n">
        <f aca="false">COUNTIF(Autorizacoes!$E$2:$E$371,$A34)</f>
        <v>12</v>
      </c>
      <c r="C34" s="6" t="n">
        <f aca="false">COUNTIFS(Autorizacoes!$E$2:$E$371,$A34,Autorizacoes!$M$2:$M$371,"vigente")</f>
        <v>2</v>
      </c>
      <c r="D34" s="6" t="n">
        <f aca="false">COUNTIFS(Autorizacoes!$E$2:$E$371,$A34,Autorizacoes!$M$2:$M$371,"vencida")</f>
        <v>9</v>
      </c>
      <c r="E34" s="6" t="n">
        <f aca="false">COUNTIFS(Autorizacoes!$E$2:$E$371,$A34,Autorizacoes!$M$2:$M$371,"sem data")</f>
        <v>1</v>
      </c>
      <c r="F34" s="7" t="n">
        <f aca="false">SUMIF(Autorizacoes!$E$2:$E$371,$A34,Autorizacoes!$N$2:$N$371)</f>
        <v>225116.838112645</v>
      </c>
    </row>
    <row r="35" customFormat="false" ht="15" hidden="false" customHeight="false" outlineLevel="0" collapsed="false">
      <c r="A35" s="6" t="s">
        <v>33</v>
      </c>
      <c r="B35" s="6" t="n">
        <f aca="false">COUNTIF(Autorizacoes!$E$2:$E$371,$A35)</f>
        <v>3</v>
      </c>
      <c r="C35" s="6" t="n">
        <f aca="false">COUNTIFS(Autorizacoes!$E$2:$E$371,$A35,Autorizacoes!$M$2:$M$371,"vigente")</f>
        <v>0</v>
      </c>
      <c r="D35" s="6" t="n">
        <f aca="false">COUNTIFS(Autorizacoes!$E$2:$E$371,$A35,Autorizacoes!$M$2:$M$371,"vencida")</f>
        <v>3</v>
      </c>
      <c r="E35" s="6" t="n">
        <f aca="false">COUNTIFS(Autorizacoes!$E$2:$E$371,$A35,Autorizacoes!$M$2:$M$371,"sem data")</f>
        <v>0</v>
      </c>
      <c r="F35" s="7" t="n">
        <f aca="false">SUMIF(Autorizacoes!$E$2:$E$371,$A35,Autorizacoes!$N$2:$N$371)</f>
        <v>1354.52972225943</v>
      </c>
    </row>
    <row r="36" customFormat="false" ht="15" hidden="false" customHeight="false" outlineLevel="0" collapsed="false">
      <c r="A36" s="6" t="s">
        <v>34</v>
      </c>
      <c r="B36" s="6" t="n">
        <f aca="false">COUNTIF(Autorizacoes!$E$2:$E$371,$A36)</f>
        <v>23</v>
      </c>
      <c r="C36" s="6" t="n">
        <f aca="false">COUNTIFS(Autorizacoes!$E$2:$E$371,$A36,Autorizacoes!$M$2:$M$371,"vigente")</f>
        <v>8</v>
      </c>
      <c r="D36" s="6" t="n">
        <f aca="false">COUNTIFS(Autorizacoes!$E$2:$E$371,$A36,Autorizacoes!$M$2:$M$371,"vencida")</f>
        <v>15</v>
      </c>
      <c r="E36" s="6" t="n">
        <f aca="false">COUNTIFS(Autorizacoes!$E$2:$E$371,$A36,Autorizacoes!$M$2:$M$371,"sem data")</f>
        <v>0</v>
      </c>
      <c r="F36" s="7" t="n">
        <f aca="false">SUMIF(Autorizacoes!$E$2:$E$371,$A36,Autorizacoes!$N$2:$N$371)</f>
        <v>34456.71715676</v>
      </c>
    </row>
    <row r="37" customFormat="false" ht="15" hidden="false" customHeight="false" outlineLevel="0" collapsed="false">
      <c r="A37" s="6" t="s">
        <v>35</v>
      </c>
      <c r="B37" s="6" t="n">
        <f aca="false">COUNTIF(Autorizacoes!$E$2:$E$371,$A37)</f>
        <v>1</v>
      </c>
      <c r="C37" s="6" t="n">
        <f aca="false">COUNTIFS(Autorizacoes!$E$2:$E$371,$A37,Autorizacoes!$M$2:$M$371,"vigente")</f>
        <v>0</v>
      </c>
      <c r="D37" s="6" t="n">
        <f aca="false">COUNTIFS(Autorizacoes!$E$2:$E$371,$A37,Autorizacoes!$M$2:$M$371,"vencida")</f>
        <v>1</v>
      </c>
      <c r="E37" s="6" t="n">
        <f aca="false">COUNTIFS(Autorizacoes!$E$2:$E$371,$A37,Autorizacoes!$M$2:$M$371,"sem data")</f>
        <v>0</v>
      </c>
      <c r="F37" s="7" t="n">
        <f aca="false">SUMIF(Autorizacoes!$E$2:$E$371,$A37,Autorizacoes!$N$2:$N$371)</f>
        <v>33.7422093182327</v>
      </c>
    </row>
    <row r="38" customFormat="false" ht="15" hidden="false" customHeight="false" outlineLevel="0" collapsed="false">
      <c r="A38" s="6" t="s">
        <v>36</v>
      </c>
      <c r="B38" s="6" t="n">
        <f aca="false">COUNTIF(Autorizacoes!$E$2:$E$371,$A38)</f>
        <v>66</v>
      </c>
      <c r="C38" s="6" t="n">
        <f aca="false">COUNTIFS(Autorizacoes!$E$2:$E$371,$A38,Autorizacoes!$M$2:$M$371,"vigente")</f>
        <v>22</v>
      </c>
      <c r="D38" s="6" t="n">
        <f aca="false">COUNTIFS(Autorizacoes!$E$2:$E$371,$A38,Autorizacoes!$M$2:$M$371,"vencida")</f>
        <v>43</v>
      </c>
      <c r="E38" s="6" t="n">
        <f aca="false">COUNTIFS(Autorizacoes!$E$2:$E$371,$A38,Autorizacoes!$M$2:$M$371,"sem data")</f>
        <v>1</v>
      </c>
      <c r="F38" s="7" t="n">
        <f aca="false">SUMIF(Autorizacoes!$E$2:$E$371,$A38,Autorizacoes!$N$2:$N$371)</f>
        <v>104376.817169409</v>
      </c>
    </row>
    <row r="39" customFormat="false" ht="15" hidden="false" customHeight="false" outlineLevel="0" collapsed="false">
      <c r="A39" s="6" t="s">
        <v>37</v>
      </c>
      <c r="B39" s="6" t="n">
        <f aca="false">COUNTIF(Autorizacoes!$E$2:$E$371,$A39)</f>
        <v>9</v>
      </c>
      <c r="C39" s="6" t="n">
        <f aca="false">COUNTIFS(Autorizacoes!$E$2:$E$371,$A39,Autorizacoes!$M$2:$M$371,"vigente")</f>
        <v>1</v>
      </c>
      <c r="D39" s="6" t="n">
        <f aca="false">COUNTIFS(Autorizacoes!$E$2:$E$371,$A39,Autorizacoes!$M$2:$M$371,"vencida")</f>
        <v>8</v>
      </c>
      <c r="E39" s="6" t="n">
        <f aca="false">COUNTIFS(Autorizacoes!$E$2:$E$371,$A39,Autorizacoes!$M$2:$M$371,"sem data")</f>
        <v>0</v>
      </c>
      <c r="F39" s="7" t="n">
        <f aca="false">SUMIF(Autorizacoes!$E$2:$E$371,$A39,Autorizacoes!$N$2:$N$371)</f>
        <v>2433.89172912734</v>
      </c>
    </row>
    <row r="40" customFormat="false" ht="15" hidden="false" customHeight="false" outlineLevel="0" collapsed="false">
      <c r="A40" s="6" t="s">
        <v>38</v>
      </c>
      <c r="B40" s="6" t="n">
        <f aca="false">COUNTIF(Autorizacoes!$E$2:$E$371,$A40)</f>
        <v>58</v>
      </c>
      <c r="C40" s="6" t="n">
        <f aca="false">COUNTIFS(Autorizacoes!$E$2:$E$371,$A40,Autorizacoes!$M$2:$M$371,"vigente")</f>
        <v>30</v>
      </c>
      <c r="D40" s="6" t="n">
        <f aca="false">COUNTIFS(Autorizacoes!$E$2:$E$371,$A40,Autorizacoes!$M$2:$M$371,"vencida")</f>
        <v>28</v>
      </c>
      <c r="E40" s="6" t="n">
        <f aca="false">COUNTIFS(Autorizacoes!$E$2:$E$371,$A40,Autorizacoes!$M$2:$M$371,"sem data")</f>
        <v>0</v>
      </c>
      <c r="F40" s="7" t="n">
        <f aca="false">SUMIF(Autorizacoes!$E$2:$E$371,$A40,Autorizacoes!$N$2:$N$371)</f>
        <v>121328.891931725</v>
      </c>
    </row>
    <row r="41" customFormat="false" ht="15" hidden="false" customHeight="false" outlineLevel="0" collapsed="false">
      <c r="A41" s="6" t="s">
        <v>39</v>
      </c>
      <c r="B41" s="6" t="n">
        <f aca="false">COUNTIF(Autorizacoes!$E$2:$E$371,$A41)</f>
        <v>6</v>
      </c>
      <c r="C41" s="6" t="n">
        <f aca="false">COUNTIFS(Autorizacoes!$E$2:$E$371,$A41,Autorizacoes!$M$2:$M$371,"vigente")</f>
        <v>5</v>
      </c>
      <c r="D41" s="6" t="n">
        <f aca="false">COUNTIFS(Autorizacoes!$E$2:$E$371,$A41,Autorizacoes!$M$2:$M$371,"vencida")</f>
        <v>1</v>
      </c>
      <c r="E41" s="6" t="n">
        <f aca="false">COUNTIFS(Autorizacoes!$E$2:$E$371,$A41,Autorizacoes!$M$2:$M$371,"sem data")</f>
        <v>0</v>
      </c>
      <c r="F41" s="7" t="n">
        <f aca="false">SUMIF(Autorizacoes!$E$2:$E$371,$A41,Autorizacoes!$N$2:$N$371)</f>
        <v>2704.34129465655</v>
      </c>
    </row>
    <row r="42" customFormat="false" ht="15" hidden="false" customHeight="false" outlineLevel="0" collapsed="false">
      <c r="A42" s="6" t="s">
        <v>40</v>
      </c>
      <c r="B42" s="6" t="n">
        <f aca="false">COUNTIF(Autorizacoes!$E$2:$E$371,$A42)</f>
        <v>25</v>
      </c>
      <c r="C42" s="6" t="n">
        <f aca="false">COUNTIFS(Autorizacoes!$E$2:$E$371,$A42,Autorizacoes!$M$2:$M$371,"vigente")</f>
        <v>8</v>
      </c>
      <c r="D42" s="6" t="n">
        <f aca="false">COUNTIFS(Autorizacoes!$E$2:$E$371,$A42,Autorizacoes!$M$2:$M$371,"vencida")</f>
        <v>17</v>
      </c>
      <c r="E42" s="6" t="n">
        <f aca="false">COUNTIFS(Autorizacoes!$E$2:$E$371,$A42,Autorizacoes!$M$2:$M$371,"sem data")</f>
        <v>0</v>
      </c>
      <c r="F42" s="7" t="n">
        <f aca="false">SUMIF(Autorizacoes!$E$2:$E$371,$A42,Autorizacoes!$N$2:$N$371)</f>
        <v>60980.573848129</v>
      </c>
    </row>
    <row r="43" customFormat="false" ht="15" hidden="false" customHeight="false" outlineLevel="0" collapsed="false">
      <c r="A43" s="6" t="s">
        <v>41</v>
      </c>
      <c r="B43" s="6" t="n">
        <f aca="false">COUNTIF(Autorizacoes!$E$2:$E$371,$A43)</f>
        <v>5</v>
      </c>
      <c r="C43" s="6" t="n">
        <f aca="false">COUNTIFS(Autorizacoes!$E$2:$E$371,$A43,Autorizacoes!$M$2:$M$371,"vigente")</f>
        <v>1</v>
      </c>
      <c r="D43" s="6" t="n">
        <f aca="false">COUNTIFS(Autorizacoes!$E$2:$E$371,$A43,Autorizacoes!$M$2:$M$371,"vencida")</f>
        <v>4</v>
      </c>
      <c r="E43" s="6" t="n">
        <f aca="false">COUNTIFS(Autorizacoes!$E$2:$E$371,$A43,Autorizacoes!$M$2:$M$371,"sem data")</f>
        <v>0</v>
      </c>
      <c r="F43" s="7" t="n">
        <f aca="false">SUMIF(Autorizacoes!$E$2:$E$371,$A43,Autorizacoes!$N$2:$N$371)</f>
        <v>28632.6134696095</v>
      </c>
    </row>
    <row r="44" customFormat="false" ht="15" hidden="false" customHeight="false" outlineLevel="0" collapsed="false">
      <c r="A44" s="8" t="s">
        <v>14</v>
      </c>
      <c r="B44" s="8" t="n">
        <f aca="false">SUM(B25:B43)</f>
        <v>370</v>
      </c>
      <c r="C44" s="8" t="n">
        <f aca="false">SUM(C25:C43)</f>
        <v>146</v>
      </c>
      <c r="D44" s="8" t="n">
        <f aca="false">SUM(D25:D43)</f>
        <v>221</v>
      </c>
      <c r="E44" s="8" t="n">
        <f aca="false">SUM(E25:E43)</f>
        <v>3</v>
      </c>
      <c r="F44" s="9" t="n">
        <f aca="false">SUM(F25:F43)</f>
        <v>1012066.44874658</v>
      </c>
    </row>
    <row r="46" customFormat="false" ht="15" hidden="false" customHeight="false" outlineLevel="0" collapsed="false">
      <c r="A46" s="2" t="s">
        <v>42</v>
      </c>
    </row>
    <row r="47" customFormat="false" ht="15" hidden="false" customHeight="false" outlineLevel="0" collapsed="false">
      <c r="A47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7"/>
    <col collapsed="false" customWidth="true" hidden="false" outlineLevel="0" max="4" min="3" style="0" width="30"/>
    <col collapsed="false" customWidth="true" hidden="false" outlineLevel="0" max="5" min="5" style="0" width="17"/>
    <col collapsed="false" customWidth="true" hidden="false" outlineLevel="0" max="6" min="6" style="0" width="13"/>
    <col collapsed="false" customWidth="true" hidden="false" outlineLevel="0" max="8" min="7" style="0" width="30"/>
    <col collapsed="false" customWidth="true" hidden="false" outlineLevel="0" max="9" min="9" style="0" width="19"/>
    <col collapsed="false" customWidth="true" hidden="false" outlineLevel="0" max="11" min="10" style="0" width="11"/>
    <col collapsed="false" customWidth="true" hidden="false" outlineLevel="0" max="12" min="12" style="0" width="18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44"/>
    <col collapsed="false" customWidth="true" hidden="false" outlineLevel="0" max="16" min="16" style="0" width="10"/>
    <col collapsed="false" customWidth="true" hidden="false" outlineLevel="0" max="18" min="17" style="0" width="26"/>
    <col collapsed="false" customWidth="true" hidden="false" outlineLevel="0" max="19" min="19" style="0" width="24"/>
    <col collapsed="false" customWidth="true" hidden="false" outlineLevel="0" max="20" min="20" style="0" width="15"/>
    <col collapsed="false" customWidth="true" hidden="false" outlineLevel="0" max="22" min="21" style="0" width="11"/>
  </cols>
  <sheetData>
    <row r="1" customFormat="false" ht="42" hidden="false" customHeight="true" outlineLevel="0" collapsed="false">
      <c r="A1" s="5" t="s">
        <v>44</v>
      </c>
      <c r="B1" s="5" t="s">
        <v>45</v>
      </c>
      <c r="C1" s="5" t="s">
        <v>4</v>
      </c>
      <c r="D1" s="5" t="s">
        <v>16</v>
      </c>
      <c r="E1" s="5" t="s">
        <v>22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  <c r="N1" s="5" t="s">
        <v>9</v>
      </c>
      <c r="O1" s="5" t="s">
        <v>54</v>
      </c>
      <c r="P1" s="5" t="s">
        <v>55</v>
      </c>
      <c r="Q1" s="5" t="s">
        <v>56</v>
      </c>
      <c r="R1" s="5" t="s">
        <v>57</v>
      </c>
      <c r="S1" s="5" t="s">
        <v>58</v>
      </c>
      <c r="T1" s="5" t="s">
        <v>59</v>
      </c>
      <c r="U1" s="5" t="s">
        <v>60</v>
      </c>
      <c r="V1" s="5" t="s">
        <v>61</v>
      </c>
    </row>
    <row r="2" customFormat="false" ht="15" hidden="false" customHeight="false" outlineLevel="0" collapsed="false">
      <c r="A2" s="10" t="s">
        <v>62</v>
      </c>
      <c r="B2" s="10" t="s">
        <v>63</v>
      </c>
      <c r="C2" s="6" t="s">
        <v>10</v>
      </c>
      <c r="D2" s="6" t="s">
        <v>17</v>
      </c>
      <c r="E2" s="6" t="s">
        <v>23</v>
      </c>
      <c r="F2" s="6" t="s">
        <v>64</v>
      </c>
      <c r="G2" s="6" t="s">
        <v>65</v>
      </c>
      <c r="H2" s="6" t="s">
        <v>66</v>
      </c>
      <c r="I2" s="6" t="s">
        <v>67</v>
      </c>
      <c r="J2" s="11" t="n">
        <v>44789</v>
      </c>
      <c r="K2" s="11" t="n">
        <v>46250</v>
      </c>
      <c r="L2" s="6" t="s">
        <v>68</v>
      </c>
      <c r="M2" s="6" t="str">
        <f aca="false">IF(K2="","sem data",IF(K2&gt;=Resumo!$B$3,"vigente","vencida"))</f>
        <v>vencida</v>
      </c>
      <c r="N2" s="7" t="n">
        <v>15.8220680359949</v>
      </c>
      <c r="O2" s="10"/>
      <c r="P2" s="6" t="s">
        <v>69</v>
      </c>
      <c r="Q2" s="6"/>
      <c r="R2" s="6"/>
      <c r="S2" s="6"/>
      <c r="T2" s="10" t="s">
        <v>70</v>
      </c>
      <c r="U2" s="12" t="n">
        <v>-10.059158</v>
      </c>
      <c r="V2" s="12" t="n">
        <v>-67.327571</v>
      </c>
    </row>
    <row r="3" customFormat="false" ht="15" hidden="false" customHeight="false" outlineLevel="0" collapsed="false">
      <c r="A3" s="10" t="s">
        <v>71</v>
      </c>
      <c r="B3" s="10" t="s">
        <v>72</v>
      </c>
      <c r="C3" s="6" t="s">
        <v>10</v>
      </c>
      <c r="D3" s="6" t="s">
        <v>17</v>
      </c>
      <c r="E3" s="6" t="s">
        <v>23</v>
      </c>
      <c r="F3" s="6" t="s">
        <v>64</v>
      </c>
      <c r="G3" s="6" t="s">
        <v>73</v>
      </c>
      <c r="H3" s="6" t="s">
        <v>74</v>
      </c>
      <c r="I3" s="6" t="s">
        <v>75</v>
      </c>
      <c r="J3" s="11" t="n">
        <v>44974</v>
      </c>
      <c r="K3" s="11" t="n">
        <v>46435</v>
      </c>
      <c r="L3" s="6" t="s">
        <v>68</v>
      </c>
      <c r="M3" s="6" t="str">
        <f aca="false">IF(K3="","sem data",IF(K3&gt;=Resumo!$B$3,"vigente","vencida"))</f>
        <v>vigente</v>
      </c>
      <c r="N3" s="7" t="n">
        <v>131.194543667343</v>
      </c>
      <c r="O3" s="10"/>
      <c r="P3" s="6" t="s">
        <v>69</v>
      </c>
      <c r="Q3" s="6"/>
      <c r="R3" s="6"/>
      <c r="S3" s="6"/>
      <c r="T3" s="10" t="s">
        <v>76</v>
      </c>
      <c r="U3" s="12" t="n">
        <v>-9.995835</v>
      </c>
      <c r="V3" s="12" t="n">
        <v>-67.024228</v>
      </c>
    </row>
    <row r="4" customFormat="false" ht="15" hidden="false" customHeight="false" outlineLevel="0" collapsed="false">
      <c r="A4" s="10" t="s">
        <v>77</v>
      </c>
      <c r="B4" s="10" t="s">
        <v>78</v>
      </c>
      <c r="C4" s="6" t="s">
        <v>10</v>
      </c>
      <c r="D4" s="6" t="s">
        <v>17</v>
      </c>
      <c r="E4" s="6" t="s">
        <v>26</v>
      </c>
      <c r="F4" s="6" t="s">
        <v>64</v>
      </c>
      <c r="G4" s="6" t="s">
        <v>79</v>
      </c>
      <c r="H4" s="6" t="s">
        <v>80</v>
      </c>
      <c r="I4" s="6" t="s">
        <v>81</v>
      </c>
      <c r="J4" s="11" t="n">
        <v>45002</v>
      </c>
      <c r="K4" s="11" t="n">
        <v>46463</v>
      </c>
      <c r="L4" s="6" t="s">
        <v>68</v>
      </c>
      <c r="M4" s="6" t="str">
        <f aca="false">IF(K4="","sem data",IF(K4&gt;=Resumo!$B$3,"vigente","vencida"))</f>
        <v>vigente</v>
      </c>
      <c r="N4" s="7" t="n">
        <v>315.965273610214</v>
      </c>
      <c r="O4" s="10"/>
      <c r="P4" s="6" t="s">
        <v>69</v>
      </c>
      <c r="Q4" s="6"/>
      <c r="R4" s="6"/>
      <c r="S4" s="6"/>
      <c r="T4" s="10" t="s">
        <v>82</v>
      </c>
      <c r="U4" s="12" t="n">
        <v>-9.876575</v>
      </c>
      <c r="V4" s="12" t="n">
        <v>-68.295657</v>
      </c>
    </row>
    <row r="5" customFormat="false" ht="15" hidden="false" customHeight="false" outlineLevel="0" collapsed="false">
      <c r="A5" s="10" t="s">
        <v>83</v>
      </c>
      <c r="B5" s="10" t="s">
        <v>84</v>
      </c>
      <c r="C5" s="6" t="s">
        <v>10</v>
      </c>
      <c r="D5" s="6" t="s">
        <v>17</v>
      </c>
      <c r="E5" s="6" t="s">
        <v>28</v>
      </c>
      <c r="F5" s="6" t="s">
        <v>64</v>
      </c>
      <c r="G5" s="6" t="s">
        <v>85</v>
      </c>
      <c r="H5" s="6" t="s">
        <v>66</v>
      </c>
      <c r="I5" s="6" t="s">
        <v>67</v>
      </c>
      <c r="J5" s="11" t="n">
        <v>44848</v>
      </c>
      <c r="K5" s="11" t="n">
        <v>46309</v>
      </c>
      <c r="L5" s="6" t="s">
        <v>68</v>
      </c>
      <c r="M5" s="6" t="str">
        <f aca="false">IF(K5="","sem data",IF(K5&gt;=Resumo!$B$3,"vigente","vencida"))</f>
        <v>vigente</v>
      </c>
      <c r="N5" s="7" t="n">
        <v>9.9173448042522</v>
      </c>
      <c r="O5" s="10"/>
      <c r="P5" s="6" t="s">
        <v>69</v>
      </c>
      <c r="Q5" s="6"/>
      <c r="R5" s="6"/>
      <c r="S5" s="6"/>
      <c r="T5" s="10" t="s">
        <v>70</v>
      </c>
      <c r="U5" s="12" t="n">
        <v>-7.646465</v>
      </c>
      <c r="V5" s="12" t="n">
        <v>-72.667336</v>
      </c>
    </row>
    <row r="6" customFormat="false" ht="15" hidden="false" customHeight="false" outlineLevel="0" collapsed="false">
      <c r="A6" s="10" t="s">
        <v>86</v>
      </c>
      <c r="B6" s="10" t="s">
        <v>87</v>
      </c>
      <c r="C6" s="6" t="s">
        <v>10</v>
      </c>
      <c r="D6" s="6" t="s">
        <v>18</v>
      </c>
      <c r="E6" s="6" t="s">
        <v>28</v>
      </c>
      <c r="F6" s="6" t="s">
        <v>64</v>
      </c>
      <c r="G6" s="6" t="s">
        <v>88</v>
      </c>
      <c r="H6" s="6" t="s">
        <v>89</v>
      </c>
      <c r="I6" s="6" t="s">
        <v>90</v>
      </c>
      <c r="J6" s="11" t="n">
        <v>45072</v>
      </c>
      <c r="K6" s="11" t="n">
        <v>45803</v>
      </c>
      <c r="L6" s="6" t="s">
        <v>68</v>
      </c>
      <c r="M6" s="6" t="str">
        <f aca="false">IF(K6="","sem data",IF(K6&gt;=Resumo!$B$3,"vigente","vencida"))</f>
        <v>vencida</v>
      </c>
      <c r="N6" s="7" t="n">
        <v>0.034492162567568</v>
      </c>
      <c r="O6" s="10"/>
      <c r="P6" s="6" t="s">
        <v>69</v>
      </c>
      <c r="Q6" s="6"/>
      <c r="R6" s="6" t="s">
        <v>91</v>
      </c>
      <c r="S6" s="6"/>
      <c r="T6" s="10" t="s">
        <v>92</v>
      </c>
      <c r="U6" s="12" t="n">
        <v>-7.826595</v>
      </c>
      <c r="V6" s="12" t="n">
        <v>-71.921857</v>
      </c>
    </row>
    <row r="7" customFormat="false" ht="15" hidden="false" customHeight="false" outlineLevel="0" collapsed="false">
      <c r="A7" s="10" t="s">
        <v>93</v>
      </c>
      <c r="B7" s="10" t="s">
        <v>94</v>
      </c>
      <c r="C7" s="6" t="s">
        <v>10</v>
      </c>
      <c r="D7" s="6" t="s">
        <v>17</v>
      </c>
      <c r="E7" s="6" t="s">
        <v>28</v>
      </c>
      <c r="F7" s="6" t="s">
        <v>95</v>
      </c>
      <c r="G7" s="6"/>
      <c r="H7" s="6" t="s">
        <v>96</v>
      </c>
      <c r="I7" s="6" t="s">
        <v>97</v>
      </c>
      <c r="J7" s="11" t="n">
        <v>45323</v>
      </c>
      <c r="K7" s="11" t="n">
        <v>46054</v>
      </c>
      <c r="L7" s="6" t="s">
        <v>68</v>
      </c>
      <c r="M7" s="6" t="str">
        <f aca="false">IF(K7="","sem data",IF(K7&gt;=Resumo!$B$3,"vigente","vencida"))</f>
        <v>vencida</v>
      </c>
      <c r="N7" s="7" t="n">
        <v>1.11131314483247</v>
      </c>
      <c r="O7" s="10"/>
      <c r="P7" s="6" t="s">
        <v>69</v>
      </c>
      <c r="Q7" s="6"/>
      <c r="R7" s="6"/>
      <c r="S7" s="6"/>
      <c r="T7" s="10"/>
      <c r="U7" s="12" t="n">
        <v>-7.600686</v>
      </c>
      <c r="V7" s="12" t="n">
        <v>-72.779705</v>
      </c>
    </row>
    <row r="8" customFormat="false" ht="15" hidden="false" customHeight="false" outlineLevel="0" collapsed="false">
      <c r="A8" s="10" t="s">
        <v>98</v>
      </c>
      <c r="B8" s="10" t="s">
        <v>99</v>
      </c>
      <c r="C8" s="6" t="s">
        <v>10</v>
      </c>
      <c r="D8" s="6" t="s">
        <v>17</v>
      </c>
      <c r="E8" s="6" t="s">
        <v>28</v>
      </c>
      <c r="F8" s="6" t="s">
        <v>64</v>
      </c>
      <c r="G8" s="6" t="s">
        <v>100</v>
      </c>
      <c r="H8" s="6" t="s">
        <v>66</v>
      </c>
      <c r="I8" s="6" t="s">
        <v>67</v>
      </c>
      <c r="J8" s="11" t="n">
        <v>45386</v>
      </c>
      <c r="K8" s="11" t="n">
        <v>46847</v>
      </c>
      <c r="L8" s="6" t="s">
        <v>68</v>
      </c>
      <c r="M8" s="6" t="str">
        <f aca="false">IF(K8="","sem data",IF(K8&gt;=Resumo!$B$3,"vigente","vencida"))</f>
        <v>vigente</v>
      </c>
      <c r="N8" s="7" t="n">
        <v>2330.41776226024</v>
      </c>
      <c r="O8" s="10"/>
      <c r="P8" s="6" t="s">
        <v>69</v>
      </c>
      <c r="Q8" s="6"/>
      <c r="R8" s="6" t="s">
        <v>101</v>
      </c>
      <c r="S8" s="6"/>
      <c r="T8" s="10" t="s">
        <v>102</v>
      </c>
      <c r="U8" s="12" t="n">
        <v>-7.624508</v>
      </c>
      <c r="V8" s="12" t="n">
        <v>-72.880394</v>
      </c>
    </row>
    <row r="9" customFormat="false" ht="15" hidden="false" customHeight="false" outlineLevel="0" collapsed="false">
      <c r="A9" s="10" t="s">
        <v>103</v>
      </c>
      <c r="B9" s="10" t="s">
        <v>104</v>
      </c>
      <c r="C9" s="6" t="s">
        <v>10</v>
      </c>
      <c r="D9" s="6" t="s">
        <v>17</v>
      </c>
      <c r="E9" s="6" t="s">
        <v>28</v>
      </c>
      <c r="F9" s="6" t="s">
        <v>64</v>
      </c>
      <c r="G9" s="6" t="s">
        <v>85</v>
      </c>
      <c r="H9" s="6" t="s">
        <v>66</v>
      </c>
      <c r="I9" s="6" t="s">
        <v>67</v>
      </c>
      <c r="J9" s="11" t="n">
        <v>45453</v>
      </c>
      <c r="K9" s="11" t="n">
        <v>46183</v>
      </c>
      <c r="L9" s="6" t="s">
        <v>68</v>
      </c>
      <c r="M9" s="6" t="str">
        <f aca="false">IF(K9="","sem data",IF(K9&gt;=Resumo!$B$3,"vigente","vencida"))</f>
        <v>vencida</v>
      </c>
      <c r="N9" s="7" t="n">
        <v>27.2919876356763</v>
      </c>
      <c r="O9" s="10"/>
      <c r="P9" s="6" t="s">
        <v>69</v>
      </c>
      <c r="Q9" s="6"/>
      <c r="R9" s="6"/>
      <c r="S9" s="6"/>
      <c r="T9" s="10" t="s">
        <v>105</v>
      </c>
      <c r="U9" s="12" t="n">
        <v>-7.656067</v>
      </c>
      <c r="V9" s="12" t="n">
        <v>-72.643653</v>
      </c>
    </row>
    <row r="10" customFormat="false" ht="15" hidden="false" customHeight="false" outlineLevel="0" collapsed="false">
      <c r="A10" s="10" t="s">
        <v>106</v>
      </c>
      <c r="B10" s="10" t="s">
        <v>107</v>
      </c>
      <c r="C10" s="6" t="s">
        <v>10</v>
      </c>
      <c r="D10" s="6" t="s">
        <v>17</v>
      </c>
      <c r="E10" s="6" t="s">
        <v>28</v>
      </c>
      <c r="F10" s="6" t="s">
        <v>64</v>
      </c>
      <c r="G10" s="6" t="s">
        <v>85</v>
      </c>
      <c r="H10" s="6" t="s">
        <v>66</v>
      </c>
      <c r="I10" s="6" t="s">
        <v>67</v>
      </c>
      <c r="J10" s="11" t="n">
        <v>45587</v>
      </c>
      <c r="K10" s="11" t="n">
        <v>47048</v>
      </c>
      <c r="L10" s="6" t="s">
        <v>68</v>
      </c>
      <c r="M10" s="6" t="str">
        <f aca="false">IF(K10="","sem data",IF(K10&gt;=Resumo!$B$3,"vigente","vencida"))</f>
        <v>vigente</v>
      </c>
      <c r="N10" s="7" t="n">
        <v>27.7752587599142</v>
      </c>
      <c r="O10" s="10"/>
      <c r="P10" s="6" t="s">
        <v>69</v>
      </c>
      <c r="Q10" s="6"/>
      <c r="R10" s="6"/>
      <c r="S10" s="6"/>
      <c r="T10" s="10" t="s">
        <v>108</v>
      </c>
      <c r="U10" s="12" t="n">
        <v>-7.657415</v>
      </c>
      <c r="V10" s="12" t="n">
        <v>-72.64658</v>
      </c>
    </row>
    <row r="11" customFormat="false" ht="15" hidden="false" customHeight="false" outlineLevel="0" collapsed="false">
      <c r="A11" s="10" t="s">
        <v>109</v>
      </c>
      <c r="B11" s="10" t="s">
        <v>110</v>
      </c>
      <c r="C11" s="6" t="s">
        <v>10</v>
      </c>
      <c r="D11" s="6" t="s">
        <v>17</v>
      </c>
      <c r="E11" s="6" t="s">
        <v>28</v>
      </c>
      <c r="F11" s="6" t="s">
        <v>64</v>
      </c>
      <c r="G11" s="6" t="s">
        <v>111</v>
      </c>
      <c r="H11" s="6" t="s">
        <v>66</v>
      </c>
      <c r="I11" s="6" t="s">
        <v>67</v>
      </c>
      <c r="J11" s="11" t="n">
        <v>45644</v>
      </c>
      <c r="K11" s="11" t="n">
        <v>46374</v>
      </c>
      <c r="L11" s="6" t="s">
        <v>68</v>
      </c>
      <c r="M11" s="6" t="str">
        <f aca="false">IF(K11="","sem data",IF(K11&gt;=Resumo!$B$3,"vigente","vencida"))</f>
        <v>vigente</v>
      </c>
      <c r="N11" s="7" t="n">
        <v>1.26365177544304</v>
      </c>
      <c r="O11" s="10"/>
      <c r="P11" s="6" t="s">
        <v>69</v>
      </c>
      <c r="Q11" s="6"/>
      <c r="R11" s="6"/>
      <c r="S11" s="6"/>
      <c r="T11" s="10" t="s">
        <v>112</v>
      </c>
      <c r="U11" s="12" t="n">
        <v>-7.725047</v>
      </c>
      <c r="V11" s="12" t="n">
        <v>-72.62035</v>
      </c>
    </row>
    <row r="12" customFormat="false" ht="15" hidden="false" customHeight="false" outlineLevel="0" collapsed="false">
      <c r="A12" s="10" t="s">
        <v>113</v>
      </c>
      <c r="B12" s="10" t="s">
        <v>114</v>
      </c>
      <c r="C12" s="6" t="s">
        <v>10</v>
      </c>
      <c r="D12" s="6" t="s">
        <v>17</v>
      </c>
      <c r="E12" s="6" t="s">
        <v>30</v>
      </c>
      <c r="F12" s="6" t="s">
        <v>64</v>
      </c>
      <c r="G12" s="6" t="s">
        <v>115</v>
      </c>
      <c r="H12" s="6" t="s">
        <v>116</v>
      </c>
      <c r="I12" s="6" t="s">
        <v>117</v>
      </c>
      <c r="J12" s="11" t="n">
        <v>43999</v>
      </c>
      <c r="K12" s="11"/>
      <c r="L12" s="6" t="s">
        <v>68</v>
      </c>
      <c r="M12" s="6" t="str">
        <f aca="false">IF(K12="","sem data",IF(K12&gt;=Resumo!$B$3,"vigente","vencida"))</f>
        <v>sem data</v>
      </c>
      <c r="N12" s="7" t="n">
        <v>162.181827024297</v>
      </c>
      <c r="O12" s="10"/>
      <c r="P12" s="6" t="s">
        <v>69</v>
      </c>
      <c r="Q12" s="6"/>
      <c r="R12" s="6"/>
      <c r="S12" s="6"/>
      <c r="T12" s="10" t="s">
        <v>118</v>
      </c>
      <c r="U12" s="12" t="n">
        <v>-8.042531</v>
      </c>
      <c r="V12" s="12" t="n">
        <v>-70.09389</v>
      </c>
    </row>
    <row r="13" customFormat="false" ht="15" hidden="false" customHeight="false" outlineLevel="0" collapsed="false">
      <c r="A13" s="10" t="s">
        <v>119</v>
      </c>
      <c r="B13" s="10" t="s">
        <v>120</v>
      </c>
      <c r="C13" s="6" t="s">
        <v>10</v>
      </c>
      <c r="D13" s="6" t="s">
        <v>17</v>
      </c>
      <c r="E13" s="6" t="s">
        <v>30</v>
      </c>
      <c r="F13" s="6" t="s">
        <v>64</v>
      </c>
      <c r="G13" s="6" t="s">
        <v>121</v>
      </c>
      <c r="H13" s="6" t="s">
        <v>122</v>
      </c>
      <c r="I13" s="6" t="s">
        <v>123</v>
      </c>
      <c r="J13" s="11" t="n">
        <v>44796</v>
      </c>
      <c r="K13" s="11" t="n">
        <v>46257</v>
      </c>
      <c r="L13" s="6" t="s">
        <v>68</v>
      </c>
      <c r="M13" s="6" t="str">
        <f aca="false">IF(K13="","sem data",IF(K13&gt;=Resumo!$B$3,"vigente","vencida"))</f>
        <v>vencida</v>
      </c>
      <c r="N13" s="7" t="n">
        <v>10624.1261586084</v>
      </c>
      <c r="O13" s="10"/>
      <c r="P13" s="6" t="s">
        <v>69</v>
      </c>
      <c r="Q13" s="6"/>
      <c r="R13" s="6"/>
      <c r="S13" s="6"/>
      <c r="T13" s="10" t="s">
        <v>124</v>
      </c>
      <c r="U13" s="12" t="n">
        <v>-8.436117</v>
      </c>
      <c r="V13" s="12" t="n">
        <v>-69.953257</v>
      </c>
    </row>
    <row r="14" customFormat="false" ht="15" hidden="false" customHeight="false" outlineLevel="0" collapsed="false">
      <c r="A14" s="10" t="s">
        <v>125</v>
      </c>
      <c r="B14" s="10" t="s">
        <v>126</v>
      </c>
      <c r="C14" s="6" t="s">
        <v>10</v>
      </c>
      <c r="D14" s="6" t="s">
        <v>17</v>
      </c>
      <c r="E14" s="6" t="s">
        <v>30</v>
      </c>
      <c r="F14" s="6" t="s">
        <v>64</v>
      </c>
      <c r="G14" s="6" t="s">
        <v>127</v>
      </c>
      <c r="H14" s="6" t="s">
        <v>66</v>
      </c>
      <c r="I14" s="6" t="s">
        <v>67</v>
      </c>
      <c r="J14" s="11" t="n">
        <v>44916</v>
      </c>
      <c r="K14" s="11" t="n">
        <v>46377</v>
      </c>
      <c r="L14" s="6" t="s">
        <v>68</v>
      </c>
      <c r="M14" s="6" t="str">
        <f aca="false">IF(K14="","sem data",IF(K14&gt;=Resumo!$B$3,"vigente","vencida"))</f>
        <v>vigente</v>
      </c>
      <c r="N14" s="7" t="n">
        <v>2.3264333754713</v>
      </c>
      <c r="O14" s="10"/>
      <c r="P14" s="6" t="s">
        <v>69</v>
      </c>
      <c r="Q14" s="6"/>
      <c r="R14" s="6"/>
      <c r="S14" s="6"/>
      <c r="T14" s="10" t="s">
        <v>70</v>
      </c>
      <c r="U14" s="12" t="n">
        <v>-8.194175</v>
      </c>
      <c r="V14" s="12" t="n">
        <v>-70.530226</v>
      </c>
    </row>
    <row r="15" customFormat="false" ht="15" hidden="false" customHeight="false" outlineLevel="0" collapsed="false">
      <c r="A15" s="10" t="s">
        <v>128</v>
      </c>
      <c r="B15" s="10" t="s">
        <v>129</v>
      </c>
      <c r="C15" s="6" t="s">
        <v>10</v>
      </c>
      <c r="D15" s="6" t="s">
        <v>17</v>
      </c>
      <c r="E15" s="6" t="s">
        <v>30</v>
      </c>
      <c r="F15" s="6" t="s">
        <v>64</v>
      </c>
      <c r="G15" s="6" t="s">
        <v>130</v>
      </c>
      <c r="H15" s="6" t="s">
        <v>131</v>
      </c>
      <c r="I15" s="6" t="s">
        <v>132</v>
      </c>
      <c r="J15" s="11" t="n">
        <v>45691</v>
      </c>
      <c r="K15" s="11" t="n">
        <v>47152</v>
      </c>
      <c r="L15" s="6" t="s">
        <v>68</v>
      </c>
      <c r="M15" s="6" t="str">
        <f aca="false">IF(K15="","sem data",IF(K15&gt;=Resumo!$B$3,"vigente","vencida"))</f>
        <v>vigente</v>
      </c>
      <c r="N15" s="7" t="n">
        <v>976.688526254789</v>
      </c>
      <c r="O15" s="10"/>
      <c r="P15" s="6" t="s">
        <v>69</v>
      </c>
      <c r="Q15" s="6"/>
      <c r="R15" s="6"/>
      <c r="S15" s="6"/>
      <c r="T15" s="10" t="s">
        <v>133</v>
      </c>
      <c r="U15" s="12" t="n">
        <v>-8.330805</v>
      </c>
      <c r="V15" s="12" t="n">
        <v>-69.729964</v>
      </c>
    </row>
    <row r="16" customFormat="false" ht="15" hidden="false" customHeight="false" outlineLevel="0" collapsed="false">
      <c r="A16" s="10" t="s">
        <v>134</v>
      </c>
      <c r="B16" s="10" t="s">
        <v>135</v>
      </c>
      <c r="C16" s="6" t="s">
        <v>10</v>
      </c>
      <c r="D16" s="6" t="s">
        <v>17</v>
      </c>
      <c r="E16" s="6" t="s">
        <v>32</v>
      </c>
      <c r="F16" s="6" t="s">
        <v>64</v>
      </c>
      <c r="G16" s="6" t="s">
        <v>136</v>
      </c>
      <c r="H16" s="6" t="s">
        <v>137</v>
      </c>
      <c r="I16" s="6" t="s">
        <v>138</v>
      </c>
      <c r="J16" s="11" t="n">
        <v>44098</v>
      </c>
      <c r="K16" s="11"/>
      <c r="L16" s="6" t="s">
        <v>68</v>
      </c>
      <c r="M16" s="6" t="str">
        <f aca="false">IF(K16="","sem data",IF(K16&gt;=Resumo!$B$3,"vigente","vencida"))</f>
        <v>sem data</v>
      </c>
      <c r="N16" s="7" t="n">
        <v>4195.57591538261</v>
      </c>
      <c r="O16" s="10" t="s">
        <v>139</v>
      </c>
      <c r="P16" s="6" t="s">
        <v>69</v>
      </c>
      <c r="Q16" s="6"/>
      <c r="R16" s="6"/>
      <c r="S16" s="6"/>
      <c r="T16" s="10" t="s">
        <v>140</v>
      </c>
      <c r="U16" s="12" t="n">
        <v>-8.816102</v>
      </c>
      <c r="V16" s="12" t="n">
        <v>-69.083836</v>
      </c>
    </row>
    <row r="17" customFormat="false" ht="15" hidden="false" customHeight="false" outlineLevel="0" collapsed="false">
      <c r="A17" s="10" t="s">
        <v>141</v>
      </c>
      <c r="B17" s="10" t="s">
        <v>142</v>
      </c>
      <c r="C17" s="6" t="s">
        <v>10</v>
      </c>
      <c r="D17" s="6" t="s">
        <v>17</v>
      </c>
      <c r="E17" s="6" t="s">
        <v>32</v>
      </c>
      <c r="F17" s="6" t="s">
        <v>64</v>
      </c>
      <c r="G17" s="6" t="s">
        <v>143</v>
      </c>
      <c r="H17" s="6" t="s">
        <v>144</v>
      </c>
      <c r="I17" s="6" t="s">
        <v>145</v>
      </c>
      <c r="J17" s="11" t="n">
        <v>44545</v>
      </c>
      <c r="K17" s="11" t="n">
        <v>46006</v>
      </c>
      <c r="L17" s="6" t="s">
        <v>68</v>
      </c>
      <c r="M17" s="6" t="str">
        <f aca="false">IF(K17="","sem data",IF(K17&gt;=Resumo!$B$3,"vigente","vencida"))</f>
        <v>vencida</v>
      </c>
      <c r="N17" s="7" t="n">
        <v>274.678578976276</v>
      </c>
      <c r="O17" s="10"/>
      <c r="P17" s="6" t="s">
        <v>69</v>
      </c>
      <c r="Q17" s="6"/>
      <c r="R17" s="6"/>
      <c r="S17" s="6"/>
      <c r="T17" s="10" t="s">
        <v>146</v>
      </c>
      <c r="U17" s="12" t="n">
        <v>-8.930643</v>
      </c>
      <c r="V17" s="12" t="n">
        <v>-69.108117</v>
      </c>
    </row>
    <row r="18" customFormat="false" ht="15" hidden="false" customHeight="false" outlineLevel="0" collapsed="false">
      <c r="A18" s="10" t="s">
        <v>147</v>
      </c>
      <c r="B18" s="10" t="s">
        <v>148</v>
      </c>
      <c r="C18" s="6" t="s">
        <v>10</v>
      </c>
      <c r="D18" s="6" t="s">
        <v>17</v>
      </c>
      <c r="E18" s="6" t="s">
        <v>36</v>
      </c>
      <c r="F18" s="6" t="s">
        <v>95</v>
      </c>
      <c r="G18" s="6" t="s">
        <v>149</v>
      </c>
      <c r="H18" s="6" t="s">
        <v>150</v>
      </c>
      <c r="I18" s="6" t="s">
        <v>151</v>
      </c>
      <c r="J18" s="11" t="n">
        <v>43692</v>
      </c>
      <c r="K18" s="11"/>
      <c r="L18" s="6" t="s">
        <v>68</v>
      </c>
      <c r="M18" s="6" t="str">
        <f aca="false">IF(K18="","sem data",IF(K18&gt;=Resumo!$B$3,"vigente","vencida"))</f>
        <v>sem data</v>
      </c>
      <c r="N18" s="7" t="n">
        <v>0.15209207025081</v>
      </c>
      <c r="O18" s="10"/>
      <c r="P18" s="6" t="s">
        <v>69</v>
      </c>
      <c r="Q18" s="6"/>
      <c r="R18" s="6"/>
      <c r="S18" s="6"/>
      <c r="T18" s="10" t="s">
        <v>152</v>
      </c>
      <c r="U18" s="12" t="n">
        <v>-9.929406</v>
      </c>
      <c r="V18" s="12" t="n">
        <v>-67.888047</v>
      </c>
    </row>
    <row r="19" customFormat="false" ht="15" hidden="false" customHeight="false" outlineLevel="0" collapsed="false">
      <c r="A19" s="10" t="s">
        <v>153</v>
      </c>
      <c r="B19" s="10" t="s">
        <v>154</v>
      </c>
      <c r="C19" s="6" t="s">
        <v>10</v>
      </c>
      <c r="D19" s="6" t="s">
        <v>17</v>
      </c>
      <c r="E19" s="6" t="s">
        <v>36</v>
      </c>
      <c r="F19" s="6" t="s">
        <v>95</v>
      </c>
      <c r="G19" s="6" t="s">
        <v>155</v>
      </c>
      <c r="H19" s="6" t="s">
        <v>156</v>
      </c>
      <c r="I19" s="6" t="s">
        <v>157</v>
      </c>
      <c r="J19" s="11" t="n">
        <v>44125</v>
      </c>
      <c r="K19" s="11" t="n">
        <v>44490</v>
      </c>
      <c r="L19" s="6" t="s">
        <v>68</v>
      </c>
      <c r="M19" s="6" t="str">
        <f aca="false">IF(K19="","sem data",IF(K19&gt;=Resumo!$B$3,"vigente","vencida"))</f>
        <v>vencida</v>
      </c>
      <c r="N19" s="7" t="n">
        <v>8.74891218834594</v>
      </c>
      <c r="O19" s="10"/>
      <c r="P19" s="6" t="s">
        <v>69</v>
      </c>
      <c r="Q19" s="6"/>
      <c r="R19" s="6"/>
      <c r="S19" s="6"/>
      <c r="T19" s="10" t="s">
        <v>158</v>
      </c>
      <c r="U19" s="12" t="n">
        <v>-9.988333</v>
      </c>
      <c r="V19" s="12" t="n">
        <v>-67.860324</v>
      </c>
    </row>
    <row r="20" customFormat="false" ht="15" hidden="false" customHeight="false" outlineLevel="0" collapsed="false">
      <c r="A20" s="10" t="s">
        <v>159</v>
      </c>
      <c r="B20" s="10" t="s">
        <v>160</v>
      </c>
      <c r="C20" s="6" t="s">
        <v>10</v>
      </c>
      <c r="D20" s="6" t="s">
        <v>17</v>
      </c>
      <c r="E20" s="6" t="s">
        <v>36</v>
      </c>
      <c r="F20" s="6" t="s">
        <v>95</v>
      </c>
      <c r="G20" s="6" t="s">
        <v>161</v>
      </c>
      <c r="H20" s="6" t="s">
        <v>156</v>
      </c>
      <c r="I20" s="6" t="s">
        <v>157</v>
      </c>
      <c r="J20" s="11" t="n">
        <v>44125</v>
      </c>
      <c r="K20" s="11" t="n">
        <v>44490</v>
      </c>
      <c r="L20" s="6" t="s">
        <v>68</v>
      </c>
      <c r="M20" s="6" t="str">
        <f aca="false">IF(K20="","sem data",IF(K20&gt;=Resumo!$B$3,"vigente","vencida"))</f>
        <v>vencida</v>
      </c>
      <c r="N20" s="7" t="n">
        <v>23.9285041002896</v>
      </c>
      <c r="O20" s="10"/>
      <c r="P20" s="6" t="s">
        <v>69</v>
      </c>
      <c r="Q20" s="6"/>
      <c r="R20" s="6"/>
      <c r="S20" s="6"/>
      <c r="T20" s="10" t="s">
        <v>162</v>
      </c>
      <c r="U20" s="12" t="n">
        <v>-9.99471</v>
      </c>
      <c r="V20" s="12" t="n">
        <v>-67.85569</v>
      </c>
    </row>
    <row r="21" customFormat="false" ht="15" hidden="false" customHeight="false" outlineLevel="0" collapsed="false">
      <c r="A21" s="10" t="s">
        <v>163</v>
      </c>
      <c r="B21" s="10" t="s">
        <v>164</v>
      </c>
      <c r="C21" s="6" t="s">
        <v>10</v>
      </c>
      <c r="D21" s="6" t="s">
        <v>17</v>
      </c>
      <c r="E21" s="6" t="s">
        <v>36</v>
      </c>
      <c r="F21" s="6" t="s">
        <v>64</v>
      </c>
      <c r="G21" s="6" t="s">
        <v>165</v>
      </c>
      <c r="H21" s="6" t="s">
        <v>89</v>
      </c>
      <c r="I21" s="6" t="s">
        <v>90</v>
      </c>
      <c r="J21" s="11" t="n">
        <v>44166</v>
      </c>
      <c r="K21" s="11" t="n">
        <v>45627</v>
      </c>
      <c r="L21" s="6" t="s">
        <v>68</v>
      </c>
      <c r="M21" s="6" t="str">
        <f aca="false">IF(K21="","sem data",IF(K21&gt;=Resumo!$B$3,"vigente","vencida"))</f>
        <v>vencida</v>
      </c>
      <c r="N21" s="7" t="n">
        <v>1544.34203740443</v>
      </c>
      <c r="O21" s="10"/>
      <c r="P21" s="6" t="s">
        <v>69</v>
      </c>
      <c r="Q21" s="6"/>
      <c r="R21" s="6"/>
      <c r="S21" s="6"/>
      <c r="T21" s="10" t="s">
        <v>166</v>
      </c>
      <c r="U21" s="12" t="n">
        <v>-9.116203</v>
      </c>
      <c r="V21" s="12" t="n">
        <v>-68.673287</v>
      </c>
    </row>
    <row r="22" customFormat="false" ht="15" hidden="false" customHeight="false" outlineLevel="0" collapsed="false">
      <c r="A22" s="10" t="s">
        <v>167</v>
      </c>
      <c r="B22" s="10" t="s">
        <v>168</v>
      </c>
      <c r="C22" s="6" t="s">
        <v>10</v>
      </c>
      <c r="D22" s="6" t="s">
        <v>17</v>
      </c>
      <c r="E22" s="6" t="s">
        <v>36</v>
      </c>
      <c r="F22" s="6" t="s">
        <v>95</v>
      </c>
      <c r="G22" s="6" t="s">
        <v>169</v>
      </c>
      <c r="H22" s="6" t="s">
        <v>170</v>
      </c>
      <c r="I22" s="6" t="s">
        <v>171</v>
      </c>
      <c r="J22" s="11" t="n">
        <v>44176</v>
      </c>
      <c r="K22" s="11" t="n">
        <v>45637</v>
      </c>
      <c r="L22" s="6" t="s">
        <v>68</v>
      </c>
      <c r="M22" s="6" t="str">
        <f aca="false">IF(K22="","sem data",IF(K22&gt;=Resumo!$B$3,"vigente","vencida"))</f>
        <v>vencida</v>
      </c>
      <c r="N22" s="7" t="n">
        <v>2.98997141033923</v>
      </c>
      <c r="O22" s="10" t="s">
        <v>172</v>
      </c>
      <c r="P22" s="6" t="s">
        <v>69</v>
      </c>
      <c r="Q22" s="6"/>
      <c r="R22" s="6"/>
      <c r="S22" s="6"/>
      <c r="T22" s="10" t="s">
        <v>173</v>
      </c>
      <c r="U22" s="12" t="n">
        <v>-9.983775</v>
      </c>
      <c r="V22" s="12" t="n">
        <v>-67.847288</v>
      </c>
    </row>
    <row r="23" customFormat="false" ht="15" hidden="false" customHeight="false" outlineLevel="0" collapsed="false">
      <c r="A23" s="10" t="s">
        <v>174</v>
      </c>
      <c r="B23" s="10" t="s">
        <v>175</v>
      </c>
      <c r="C23" s="6" t="s">
        <v>10</v>
      </c>
      <c r="D23" s="6" t="s">
        <v>17</v>
      </c>
      <c r="E23" s="6" t="s">
        <v>36</v>
      </c>
      <c r="F23" s="6" t="s">
        <v>64</v>
      </c>
      <c r="G23" s="6" t="s">
        <v>176</v>
      </c>
      <c r="H23" s="6" t="s">
        <v>177</v>
      </c>
      <c r="I23" s="6" t="s">
        <v>178</v>
      </c>
      <c r="J23" s="11" t="n">
        <v>44670</v>
      </c>
      <c r="K23" s="11" t="n">
        <v>46131</v>
      </c>
      <c r="L23" s="6" t="s">
        <v>68</v>
      </c>
      <c r="M23" s="6" t="str">
        <f aca="false">IF(K23="","sem data",IF(K23&gt;=Resumo!$B$3,"vigente","vencida"))</f>
        <v>vencida</v>
      </c>
      <c r="N23" s="7" t="n">
        <v>4.34277754848823</v>
      </c>
      <c r="O23" s="10"/>
      <c r="P23" s="6" t="s">
        <v>69</v>
      </c>
      <c r="Q23" s="6"/>
      <c r="R23" s="6"/>
      <c r="S23" s="6"/>
      <c r="T23" s="10" t="s">
        <v>179</v>
      </c>
      <c r="U23" s="12" t="n">
        <v>-10.019439</v>
      </c>
      <c r="V23" s="12" t="n">
        <v>-67.817217</v>
      </c>
    </row>
    <row r="24" customFormat="false" ht="15" hidden="false" customHeight="false" outlineLevel="0" collapsed="false">
      <c r="A24" s="10" t="s">
        <v>180</v>
      </c>
      <c r="B24" s="10" t="s">
        <v>181</v>
      </c>
      <c r="C24" s="6" t="s">
        <v>10</v>
      </c>
      <c r="D24" s="6" t="s">
        <v>17</v>
      </c>
      <c r="E24" s="6" t="s">
        <v>36</v>
      </c>
      <c r="F24" s="6" t="s">
        <v>64</v>
      </c>
      <c r="G24" s="6" t="s">
        <v>182</v>
      </c>
      <c r="H24" s="6" t="s">
        <v>183</v>
      </c>
      <c r="I24" s="6" t="s">
        <v>184</v>
      </c>
      <c r="J24" s="11" t="n">
        <v>44746</v>
      </c>
      <c r="K24" s="11" t="n">
        <v>46207</v>
      </c>
      <c r="L24" s="6" t="s">
        <v>68</v>
      </c>
      <c r="M24" s="6" t="str">
        <f aca="false">IF(K24="","sem data",IF(K24&gt;=Resumo!$B$3,"vigente","vencida"))</f>
        <v>vencida</v>
      </c>
      <c r="N24" s="7" t="n">
        <v>4.13034403849383</v>
      </c>
      <c r="O24" s="10"/>
      <c r="P24" s="6" t="s">
        <v>69</v>
      </c>
      <c r="Q24" s="6"/>
      <c r="R24" s="6"/>
      <c r="S24" s="6"/>
      <c r="T24" s="10" t="s">
        <v>185</v>
      </c>
      <c r="U24" s="12" t="n">
        <v>-10.043614</v>
      </c>
      <c r="V24" s="12" t="n">
        <v>-67.935601</v>
      </c>
    </row>
    <row r="25" customFormat="false" ht="15" hidden="false" customHeight="false" outlineLevel="0" collapsed="false">
      <c r="A25" s="10" t="s">
        <v>186</v>
      </c>
      <c r="B25" s="10" t="s">
        <v>187</v>
      </c>
      <c r="C25" s="6" t="s">
        <v>10</v>
      </c>
      <c r="D25" s="6" t="s">
        <v>17</v>
      </c>
      <c r="E25" s="6" t="s">
        <v>36</v>
      </c>
      <c r="F25" s="6" t="s">
        <v>64</v>
      </c>
      <c r="G25" s="6" t="s">
        <v>188</v>
      </c>
      <c r="H25" s="6" t="s">
        <v>183</v>
      </c>
      <c r="I25" s="6" t="s">
        <v>184</v>
      </c>
      <c r="J25" s="11" t="n">
        <v>44750</v>
      </c>
      <c r="K25" s="11" t="n">
        <v>46211</v>
      </c>
      <c r="L25" s="6" t="s">
        <v>68</v>
      </c>
      <c r="M25" s="6" t="str">
        <f aca="false">IF(K25="","sem data",IF(K25&gt;=Resumo!$B$3,"vigente","vencida"))</f>
        <v>vencida</v>
      </c>
      <c r="N25" s="7" t="n">
        <v>35.9129496883823</v>
      </c>
      <c r="O25" s="10"/>
      <c r="P25" s="6" t="s">
        <v>69</v>
      </c>
      <c r="Q25" s="6"/>
      <c r="R25" s="6"/>
      <c r="S25" s="6"/>
      <c r="T25" s="10" t="s">
        <v>185</v>
      </c>
      <c r="U25" s="12" t="n">
        <v>-10.054063</v>
      </c>
      <c r="V25" s="12" t="n">
        <v>-67.920949</v>
      </c>
    </row>
    <row r="26" customFormat="false" ht="15" hidden="false" customHeight="false" outlineLevel="0" collapsed="false">
      <c r="A26" s="10" t="s">
        <v>189</v>
      </c>
      <c r="B26" s="10" t="s">
        <v>190</v>
      </c>
      <c r="C26" s="6" t="s">
        <v>10</v>
      </c>
      <c r="D26" s="6" t="s">
        <v>17</v>
      </c>
      <c r="E26" s="6" t="s">
        <v>36</v>
      </c>
      <c r="F26" s="6" t="s">
        <v>95</v>
      </c>
      <c r="G26" s="6" t="s">
        <v>191</v>
      </c>
      <c r="H26" s="6" t="s">
        <v>66</v>
      </c>
      <c r="I26" s="6" t="s">
        <v>67</v>
      </c>
      <c r="J26" s="11" t="n">
        <v>44789</v>
      </c>
      <c r="K26" s="11" t="n">
        <v>46250</v>
      </c>
      <c r="L26" s="6" t="s">
        <v>68</v>
      </c>
      <c r="M26" s="6" t="str">
        <f aca="false">IF(K26="","sem data",IF(K26&gt;=Resumo!$B$3,"vigente","vencida"))</f>
        <v>vencida</v>
      </c>
      <c r="N26" s="7" t="n">
        <v>5.71069319841127</v>
      </c>
      <c r="O26" s="10"/>
      <c r="P26" s="6" t="s">
        <v>69</v>
      </c>
      <c r="Q26" s="6"/>
      <c r="R26" s="6"/>
      <c r="S26" s="6"/>
      <c r="T26" s="10" t="s">
        <v>70</v>
      </c>
      <c r="U26" s="12" t="n">
        <v>-10.026506</v>
      </c>
      <c r="V26" s="12" t="n">
        <v>-67.827357</v>
      </c>
    </row>
    <row r="27" customFormat="false" ht="15" hidden="false" customHeight="false" outlineLevel="0" collapsed="false">
      <c r="A27" s="10" t="s">
        <v>192</v>
      </c>
      <c r="B27" s="10" t="s">
        <v>193</v>
      </c>
      <c r="C27" s="6" t="s">
        <v>10</v>
      </c>
      <c r="D27" s="6" t="s">
        <v>17</v>
      </c>
      <c r="E27" s="6" t="s">
        <v>36</v>
      </c>
      <c r="F27" s="6" t="s">
        <v>64</v>
      </c>
      <c r="G27" s="6" t="s">
        <v>194</v>
      </c>
      <c r="H27" s="6" t="s">
        <v>66</v>
      </c>
      <c r="I27" s="6" t="s">
        <v>67</v>
      </c>
      <c r="J27" s="11" t="n">
        <v>44789</v>
      </c>
      <c r="K27" s="11" t="n">
        <v>46250</v>
      </c>
      <c r="L27" s="6" t="s">
        <v>68</v>
      </c>
      <c r="M27" s="6" t="str">
        <f aca="false">IF(K27="","sem data",IF(K27&gt;=Resumo!$B$3,"vigente","vencida"))</f>
        <v>vencida</v>
      </c>
      <c r="N27" s="7" t="n">
        <v>28.6296268225034</v>
      </c>
      <c r="O27" s="10"/>
      <c r="P27" s="6" t="s">
        <v>69</v>
      </c>
      <c r="Q27" s="6"/>
      <c r="R27" s="6"/>
      <c r="S27" s="6"/>
      <c r="T27" s="10" t="s">
        <v>70</v>
      </c>
      <c r="U27" s="12" t="n">
        <v>-9.933632</v>
      </c>
      <c r="V27" s="12" t="n">
        <v>-67.884001</v>
      </c>
    </row>
    <row r="28" customFormat="false" ht="15" hidden="false" customHeight="false" outlineLevel="0" collapsed="false">
      <c r="A28" s="10" t="s">
        <v>195</v>
      </c>
      <c r="B28" s="10" t="s">
        <v>196</v>
      </c>
      <c r="C28" s="6" t="s">
        <v>10</v>
      </c>
      <c r="D28" s="6" t="s">
        <v>18</v>
      </c>
      <c r="E28" s="6" t="s">
        <v>36</v>
      </c>
      <c r="F28" s="6" t="s">
        <v>64</v>
      </c>
      <c r="G28" s="6" t="s">
        <v>197</v>
      </c>
      <c r="H28" s="6" t="s">
        <v>183</v>
      </c>
      <c r="I28" s="6" t="s">
        <v>184</v>
      </c>
      <c r="J28" s="11" t="n">
        <v>44869</v>
      </c>
      <c r="K28" s="11" t="n">
        <v>45600</v>
      </c>
      <c r="L28" s="6" t="s">
        <v>68</v>
      </c>
      <c r="M28" s="6" t="str">
        <f aca="false">IF(K28="","sem data",IF(K28&gt;=Resumo!$B$3,"vigente","vencida"))</f>
        <v>vencida</v>
      </c>
      <c r="N28" s="7" t="n">
        <v>287.721675151877</v>
      </c>
      <c r="O28" s="10"/>
      <c r="P28" s="6" t="s">
        <v>69</v>
      </c>
      <c r="Q28" s="6"/>
      <c r="R28" s="6" t="s">
        <v>198</v>
      </c>
      <c r="S28" s="6"/>
      <c r="T28" s="10" t="s">
        <v>199</v>
      </c>
      <c r="U28" s="12" t="n">
        <v>-9.877364</v>
      </c>
      <c r="V28" s="12" t="n">
        <v>-66.918118</v>
      </c>
    </row>
    <row r="29" customFormat="false" ht="15" hidden="false" customHeight="false" outlineLevel="0" collapsed="false">
      <c r="A29" s="10" t="s">
        <v>200</v>
      </c>
      <c r="B29" s="10" t="s">
        <v>201</v>
      </c>
      <c r="C29" s="6" t="s">
        <v>10</v>
      </c>
      <c r="D29" s="6" t="s">
        <v>18</v>
      </c>
      <c r="E29" s="6" t="s">
        <v>36</v>
      </c>
      <c r="F29" s="6" t="s">
        <v>64</v>
      </c>
      <c r="G29" s="6" t="s">
        <v>197</v>
      </c>
      <c r="H29" s="6" t="s">
        <v>183</v>
      </c>
      <c r="I29" s="6" t="s">
        <v>184</v>
      </c>
      <c r="J29" s="11" t="n">
        <v>44995</v>
      </c>
      <c r="K29" s="11" t="n">
        <v>45726</v>
      </c>
      <c r="L29" s="6" t="s">
        <v>68</v>
      </c>
      <c r="M29" s="6" t="str">
        <f aca="false">IF(K29="","sem data",IF(K29&gt;=Resumo!$B$3,"vigente","vencida"))</f>
        <v>vencida</v>
      </c>
      <c r="N29" s="7" t="n">
        <v>287.647831024791</v>
      </c>
      <c r="O29" s="10"/>
      <c r="P29" s="6" t="s">
        <v>69</v>
      </c>
      <c r="Q29" s="6"/>
      <c r="R29" s="6" t="s">
        <v>198</v>
      </c>
      <c r="S29" s="6"/>
      <c r="T29" s="10" t="s">
        <v>199</v>
      </c>
      <c r="U29" s="12" t="n">
        <v>-9.877367</v>
      </c>
      <c r="V29" s="12" t="n">
        <v>-66.918112</v>
      </c>
    </row>
    <row r="30" customFormat="false" ht="15" hidden="false" customHeight="false" outlineLevel="0" collapsed="false">
      <c r="A30" s="10" t="s">
        <v>202</v>
      </c>
      <c r="B30" s="10" t="s">
        <v>203</v>
      </c>
      <c r="C30" s="6" t="s">
        <v>10</v>
      </c>
      <c r="D30" s="6" t="s">
        <v>17</v>
      </c>
      <c r="E30" s="6" t="s">
        <v>36</v>
      </c>
      <c r="F30" s="6" t="s">
        <v>95</v>
      </c>
      <c r="G30" s="6" t="s">
        <v>204</v>
      </c>
      <c r="H30" s="6" t="s">
        <v>66</v>
      </c>
      <c r="I30" s="6" t="s">
        <v>67</v>
      </c>
      <c r="J30" s="11" t="n">
        <v>45125</v>
      </c>
      <c r="K30" s="11" t="n">
        <v>46586</v>
      </c>
      <c r="L30" s="6" t="s">
        <v>68</v>
      </c>
      <c r="M30" s="6" t="str">
        <f aca="false">IF(K30="","sem data",IF(K30&gt;=Resumo!$B$3,"vigente","vencida"))</f>
        <v>vigente</v>
      </c>
      <c r="N30" s="7" t="n">
        <v>26.1466235311952</v>
      </c>
      <c r="O30" s="10"/>
      <c r="P30" s="6" t="s">
        <v>69</v>
      </c>
      <c r="Q30" s="6"/>
      <c r="R30" s="6"/>
      <c r="S30" s="6"/>
      <c r="T30" s="10" t="s">
        <v>108</v>
      </c>
      <c r="U30" s="12" t="n">
        <v>-10.019846</v>
      </c>
      <c r="V30" s="12" t="n">
        <v>-67.905992</v>
      </c>
    </row>
    <row r="31" customFormat="false" ht="15" hidden="false" customHeight="false" outlineLevel="0" collapsed="false">
      <c r="A31" s="10" t="s">
        <v>205</v>
      </c>
      <c r="B31" s="10" t="s">
        <v>206</v>
      </c>
      <c r="C31" s="6" t="s">
        <v>10</v>
      </c>
      <c r="D31" s="6" t="s">
        <v>17</v>
      </c>
      <c r="E31" s="6" t="s">
        <v>36</v>
      </c>
      <c r="F31" s="6" t="s">
        <v>95</v>
      </c>
      <c r="G31" s="6" t="s">
        <v>207</v>
      </c>
      <c r="H31" s="6" t="s">
        <v>208</v>
      </c>
      <c r="I31" s="6" t="s">
        <v>209</v>
      </c>
      <c r="J31" s="11" t="n">
        <v>45180</v>
      </c>
      <c r="K31" s="11" t="n">
        <v>46641</v>
      </c>
      <c r="L31" s="6" t="s">
        <v>68</v>
      </c>
      <c r="M31" s="6" t="str">
        <f aca="false">IF(K31="","sem data",IF(K31&gt;=Resumo!$B$3,"vigente","vencida"))</f>
        <v>vigente</v>
      </c>
      <c r="N31" s="7" t="n">
        <v>2.02472202359666</v>
      </c>
      <c r="O31" s="10"/>
      <c r="P31" s="6" t="s">
        <v>69</v>
      </c>
      <c r="Q31" s="6"/>
      <c r="R31" s="6"/>
      <c r="S31" s="6"/>
      <c r="T31" s="10" t="s">
        <v>210</v>
      </c>
      <c r="U31" s="12" t="n">
        <v>-9.961248</v>
      </c>
      <c r="V31" s="12" t="n">
        <v>-67.862728</v>
      </c>
    </row>
    <row r="32" customFormat="false" ht="15" hidden="false" customHeight="false" outlineLevel="0" collapsed="false">
      <c r="A32" s="10" t="s">
        <v>211</v>
      </c>
      <c r="B32" s="10" t="s">
        <v>212</v>
      </c>
      <c r="C32" s="6" t="s">
        <v>10</v>
      </c>
      <c r="D32" s="6" t="s">
        <v>17</v>
      </c>
      <c r="E32" s="6" t="s">
        <v>36</v>
      </c>
      <c r="F32" s="6" t="s">
        <v>95</v>
      </c>
      <c r="G32" s="6" t="s">
        <v>213</v>
      </c>
      <c r="H32" s="6" t="s">
        <v>66</v>
      </c>
      <c r="I32" s="6" t="s">
        <v>67</v>
      </c>
      <c r="J32" s="11" t="n">
        <v>45218</v>
      </c>
      <c r="K32" s="11" t="n">
        <v>45949</v>
      </c>
      <c r="L32" s="6" t="s">
        <v>68</v>
      </c>
      <c r="M32" s="6" t="str">
        <f aca="false">IF(K32="","sem data",IF(K32&gt;=Resumo!$B$3,"vigente","vencida"))</f>
        <v>vencida</v>
      </c>
      <c r="N32" s="7" t="n">
        <v>35.4628763948657</v>
      </c>
      <c r="O32" s="10"/>
      <c r="P32" s="6" t="s">
        <v>69</v>
      </c>
      <c r="Q32" s="6"/>
      <c r="R32" s="6"/>
      <c r="S32" s="6"/>
      <c r="T32" s="10" t="s">
        <v>108</v>
      </c>
      <c r="U32" s="12" t="n">
        <v>-9.996327</v>
      </c>
      <c r="V32" s="12" t="n">
        <v>-67.901642</v>
      </c>
    </row>
    <row r="33" customFormat="false" ht="15" hidden="false" customHeight="false" outlineLevel="0" collapsed="false">
      <c r="A33" s="10" t="s">
        <v>214</v>
      </c>
      <c r="B33" s="10" t="s">
        <v>215</v>
      </c>
      <c r="C33" s="6" t="s">
        <v>10</v>
      </c>
      <c r="D33" s="6" t="s">
        <v>18</v>
      </c>
      <c r="E33" s="6" t="s">
        <v>36</v>
      </c>
      <c r="F33" s="6" t="s">
        <v>64</v>
      </c>
      <c r="G33" s="6" t="s">
        <v>216</v>
      </c>
      <c r="H33" s="6" t="s">
        <v>183</v>
      </c>
      <c r="I33" s="6" t="s">
        <v>184</v>
      </c>
      <c r="J33" s="11" t="n">
        <v>45243</v>
      </c>
      <c r="K33" s="11" t="n">
        <v>45974</v>
      </c>
      <c r="L33" s="6" t="s">
        <v>68</v>
      </c>
      <c r="M33" s="6" t="str">
        <f aca="false">IF(K33="","sem data",IF(K33&gt;=Resumo!$B$3,"vigente","vencida"))</f>
        <v>vencida</v>
      </c>
      <c r="N33" s="7" t="n">
        <v>287.61564950047</v>
      </c>
      <c r="O33" s="10"/>
      <c r="P33" s="6" t="s">
        <v>69</v>
      </c>
      <c r="Q33" s="6"/>
      <c r="R33" s="6" t="s">
        <v>198</v>
      </c>
      <c r="S33" s="6"/>
      <c r="T33" s="10" t="s">
        <v>199</v>
      </c>
      <c r="U33" s="12" t="n">
        <v>-9.877367</v>
      </c>
      <c r="V33" s="12" t="n">
        <v>-66.918112</v>
      </c>
    </row>
    <row r="34" customFormat="false" ht="15" hidden="false" customHeight="false" outlineLevel="0" collapsed="false">
      <c r="A34" s="10" t="s">
        <v>217</v>
      </c>
      <c r="B34" s="10" t="s">
        <v>218</v>
      </c>
      <c r="C34" s="6" t="s">
        <v>10</v>
      </c>
      <c r="D34" s="6" t="s">
        <v>17</v>
      </c>
      <c r="E34" s="6" t="s">
        <v>36</v>
      </c>
      <c r="F34" s="6" t="s">
        <v>95</v>
      </c>
      <c r="G34" s="6" t="s">
        <v>219</v>
      </c>
      <c r="H34" s="6" t="s">
        <v>96</v>
      </c>
      <c r="I34" s="6" t="s">
        <v>220</v>
      </c>
      <c r="J34" s="11" t="n">
        <v>45272</v>
      </c>
      <c r="K34" s="11" t="n">
        <v>46733</v>
      </c>
      <c r="L34" s="6" t="s">
        <v>68</v>
      </c>
      <c r="M34" s="6" t="str">
        <f aca="false">IF(K34="","sem data",IF(K34&gt;=Resumo!$B$3,"vigente","vencida"))</f>
        <v>vigente</v>
      </c>
      <c r="N34" s="7" t="n">
        <v>2.72853940541497</v>
      </c>
      <c r="O34" s="10"/>
      <c r="P34" s="6" t="s">
        <v>69</v>
      </c>
      <c r="Q34" s="6"/>
      <c r="R34" s="6"/>
      <c r="S34" s="6"/>
      <c r="T34" s="10" t="s">
        <v>221</v>
      </c>
      <c r="U34" s="12" t="n">
        <v>-9.866485</v>
      </c>
      <c r="V34" s="12" t="n">
        <v>-67.887822</v>
      </c>
    </row>
    <row r="35" customFormat="false" ht="15" hidden="false" customHeight="false" outlineLevel="0" collapsed="false">
      <c r="A35" s="10" t="s">
        <v>222</v>
      </c>
      <c r="B35" s="10" t="s">
        <v>223</v>
      </c>
      <c r="C35" s="6" t="s">
        <v>10</v>
      </c>
      <c r="D35" s="6" t="s">
        <v>17</v>
      </c>
      <c r="E35" s="6" t="s">
        <v>36</v>
      </c>
      <c r="F35" s="6" t="s">
        <v>64</v>
      </c>
      <c r="G35" s="6" t="s">
        <v>224</v>
      </c>
      <c r="H35" s="6" t="s">
        <v>225</v>
      </c>
      <c r="I35" s="6" t="s">
        <v>226</v>
      </c>
      <c r="J35" s="11" t="n">
        <v>45513</v>
      </c>
      <c r="K35" s="11" t="n">
        <v>46243</v>
      </c>
      <c r="L35" s="6" t="s">
        <v>68</v>
      </c>
      <c r="M35" s="6" t="str">
        <f aca="false">IF(K35="","sem data",IF(K35&gt;=Resumo!$B$3,"vigente","vencida"))</f>
        <v>vencida</v>
      </c>
      <c r="N35" s="7" t="n">
        <v>885.210603107168</v>
      </c>
      <c r="O35" s="10"/>
      <c r="P35" s="6" t="s">
        <v>69</v>
      </c>
      <c r="Q35" s="6"/>
      <c r="R35" s="6"/>
      <c r="S35" s="6"/>
      <c r="T35" s="10" t="s">
        <v>227</v>
      </c>
      <c r="U35" s="12" t="n">
        <v>-10.159207</v>
      </c>
      <c r="V35" s="12" t="n">
        <v>-68.188527</v>
      </c>
    </row>
    <row r="36" customFormat="false" ht="15" hidden="false" customHeight="false" outlineLevel="0" collapsed="false">
      <c r="A36" s="10" t="s">
        <v>228</v>
      </c>
      <c r="B36" s="10" t="s">
        <v>229</v>
      </c>
      <c r="C36" s="6" t="s">
        <v>10</v>
      </c>
      <c r="D36" s="6" t="s">
        <v>17</v>
      </c>
      <c r="E36" s="6" t="s">
        <v>36</v>
      </c>
      <c r="F36" s="6" t="s">
        <v>95</v>
      </c>
      <c r="G36" s="6"/>
      <c r="H36" s="6" t="s">
        <v>230</v>
      </c>
      <c r="I36" s="6" t="s">
        <v>231</v>
      </c>
      <c r="J36" s="11" t="n">
        <v>46080</v>
      </c>
      <c r="K36" s="11" t="n">
        <v>46445</v>
      </c>
      <c r="L36" s="6" t="s">
        <v>68</v>
      </c>
      <c r="M36" s="6" t="str">
        <f aca="false">IF(K36="","sem data",IF(K36&gt;=Resumo!$B$3,"vigente","vencida"))</f>
        <v>vigente</v>
      </c>
      <c r="N36" s="7" t="n">
        <v>1.80366097641289</v>
      </c>
      <c r="O36" s="10"/>
      <c r="P36" s="6" t="s">
        <v>69</v>
      </c>
      <c r="Q36" s="6"/>
      <c r="R36" s="6"/>
      <c r="S36" s="6"/>
      <c r="T36" s="10"/>
      <c r="U36" s="12" t="n">
        <v>-9.988892</v>
      </c>
      <c r="V36" s="12" t="n">
        <v>-67.813657</v>
      </c>
    </row>
    <row r="37" customFormat="false" ht="15" hidden="false" customHeight="false" outlineLevel="0" collapsed="false">
      <c r="A37" s="10" t="s">
        <v>232</v>
      </c>
      <c r="B37" s="10" t="s">
        <v>233</v>
      </c>
      <c r="C37" s="6" t="s">
        <v>10</v>
      </c>
      <c r="D37" s="6" t="s">
        <v>17</v>
      </c>
      <c r="E37" s="6" t="s">
        <v>36</v>
      </c>
      <c r="F37" s="6" t="s">
        <v>95</v>
      </c>
      <c r="G37" s="6" t="s">
        <v>234</v>
      </c>
      <c r="H37" s="6" t="s">
        <v>235</v>
      </c>
      <c r="I37" s="6" t="s">
        <v>236</v>
      </c>
      <c r="J37" s="11" t="n">
        <v>46118</v>
      </c>
      <c r="K37" s="11" t="n">
        <v>46849</v>
      </c>
      <c r="L37" s="6" t="s">
        <v>68</v>
      </c>
      <c r="M37" s="6" t="str">
        <f aca="false">IF(K37="","sem data",IF(K37&gt;=Resumo!$B$3,"vigente","vencida"))</f>
        <v>vigente</v>
      </c>
      <c r="N37" s="7" t="n">
        <v>2.07385815556212</v>
      </c>
      <c r="O37" s="10"/>
      <c r="P37" s="6" t="s">
        <v>69</v>
      </c>
      <c r="Q37" s="6"/>
      <c r="R37" s="6"/>
      <c r="S37" s="6"/>
      <c r="T37" s="10" t="s">
        <v>237</v>
      </c>
      <c r="U37" s="12" t="n">
        <v>-9.988363</v>
      </c>
      <c r="V37" s="12" t="n">
        <v>-67.819359</v>
      </c>
    </row>
    <row r="38" customFormat="false" ht="15" hidden="false" customHeight="false" outlineLevel="0" collapsed="false">
      <c r="A38" s="10" t="s">
        <v>238</v>
      </c>
      <c r="B38" s="10" t="s">
        <v>239</v>
      </c>
      <c r="C38" s="6" t="s">
        <v>10</v>
      </c>
      <c r="D38" s="6" t="s">
        <v>17</v>
      </c>
      <c r="E38" s="6" t="s">
        <v>36</v>
      </c>
      <c r="F38" s="6" t="s">
        <v>95</v>
      </c>
      <c r="G38" s="6"/>
      <c r="H38" s="6" t="s">
        <v>230</v>
      </c>
      <c r="I38" s="6" t="s">
        <v>231</v>
      </c>
      <c r="J38" s="11" t="n">
        <v>46134</v>
      </c>
      <c r="K38" s="11" t="n">
        <v>46865</v>
      </c>
      <c r="L38" s="6" t="s">
        <v>68</v>
      </c>
      <c r="M38" s="6" t="str">
        <f aca="false">IF(K38="","sem data",IF(K38&gt;=Resumo!$B$3,"vigente","vencida"))</f>
        <v>vigente</v>
      </c>
      <c r="N38" s="7" t="n">
        <v>0.066836340067815</v>
      </c>
      <c r="O38" s="10"/>
      <c r="P38" s="6" t="s">
        <v>69</v>
      </c>
      <c r="Q38" s="6"/>
      <c r="R38" s="6"/>
      <c r="S38" s="6"/>
      <c r="T38" s="10"/>
      <c r="U38" s="12" t="n">
        <v>-9.95245</v>
      </c>
      <c r="V38" s="12" t="n">
        <v>-67.819097</v>
      </c>
    </row>
    <row r="39" customFormat="false" ht="15" hidden="false" customHeight="false" outlineLevel="0" collapsed="false">
      <c r="A39" s="10" t="s">
        <v>240</v>
      </c>
      <c r="B39" s="10" t="s">
        <v>241</v>
      </c>
      <c r="C39" s="6" t="s">
        <v>10</v>
      </c>
      <c r="D39" s="6" t="s">
        <v>17</v>
      </c>
      <c r="E39" s="6" t="s">
        <v>36</v>
      </c>
      <c r="F39" s="6" t="s">
        <v>95</v>
      </c>
      <c r="G39" s="6"/>
      <c r="H39" s="6" t="s">
        <v>230</v>
      </c>
      <c r="I39" s="6" t="s">
        <v>231</v>
      </c>
      <c r="J39" s="11" t="n">
        <v>46134</v>
      </c>
      <c r="K39" s="11" t="n">
        <v>46865</v>
      </c>
      <c r="L39" s="6" t="s">
        <v>68</v>
      </c>
      <c r="M39" s="6" t="str">
        <f aca="false">IF(K39="","sem data",IF(K39&gt;=Resumo!$B$3,"vigente","vencida"))</f>
        <v>vigente</v>
      </c>
      <c r="N39" s="7" t="n">
        <v>0.040203139160588</v>
      </c>
      <c r="O39" s="10"/>
      <c r="P39" s="6" t="s">
        <v>69</v>
      </c>
      <c r="Q39" s="6"/>
      <c r="R39" s="6"/>
      <c r="S39" s="6"/>
      <c r="T39" s="10"/>
      <c r="U39" s="12" t="n">
        <v>-10.028752</v>
      </c>
      <c r="V39" s="12" t="n">
        <v>-67.796677</v>
      </c>
    </row>
    <row r="40" customFormat="false" ht="15" hidden="false" customHeight="false" outlineLevel="0" collapsed="false">
      <c r="A40" s="10" t="s">
        <v>242</v>
      </c>
      <c r="B40" s="10" t="s">
        <v>243</v>
      </c>
      <c r="C40" s="6" t="s">
        <v>10</v>
      </c>
      <c r="D40" s="6" t="s">
        <v>17</v>
      </c>
      <c r="E40" s="6" t="s">
        <v>36</v>
      </c>
      <c r="F40" s="6" t="s">
        <v>64</v>
      </c>
      <c r="G40" s="6" t="s">
        <v>244</v>
      </c>
      <c r="H40" s="6" t="s">
        <v>66</v>
      </c>
      <c r="I40" s="6" t="s">
        <v>67</v>
      </c>
      <c r="J40" s="11" t="n">
        <v>46191</v>
      </c>
      <c r="K40" s="11" t="n">
        <v>46922</v>
      </c>
      <c r="L40" s="6" t="s">
        <v>68</v>
      </c>
      <c r="M40" s="6" t="str">
        <f aca="false">IF(K40="","sem data",IF(K40&gt;=Resumo!$B$3,"vigente","vencida"))</f>
        <v>vigente</v>
      </c>
      <c r="N40" s="7" t="n">
        <v>9.59230730354325</v>
      </c>
      <c r="O40" s="10"/>
      <c r="P40" s="6" t="s">
        <v>69</v>
      </c>
      <c r="Q40" s="6"/>
      <c r="R40" s="6"/>
      <c r="S40" s="6"/>
      <c r="T40" s="10" t="s">
        <v>245</v>
      </c>
      <c r="U40" s="12" t="n">
        <v>-9.533102</v>
      </c>
      <c r="V40" s="12" t="n">
        <v>-67.742045</v>
      </c>
    </row>
    <row r="41" customFormat="false" ht="15" hidden="false" customHeight="false" outlineLevel="0" collapsed="false">
      <c r="A41" s="10" t="s">
        <v>246</v>
      </c>
      <c r="B41" s="10" t="s">
        <v>247</v>
      </c>
      <c r="C41" s="6" t="s">
        <v>10</v>
      </c>
      <c r="D41" s="6" t="s">
        <v>17</v>
      </c>
      <c r="E41" s="6" t="s">
        <v>36</v>
      </c>
      <c r="F41" s="6" t="s">
        <v>64</v>
      </c>
      <c r="G41" s="6" t="s">
        <v>248</v>
      </c>
      <c r="H41" s="6" t="s">
        <v>66</v>
      </c>
      <c r="I41" s="6" t="s">
        <v>67</v>
      </c>
      <c r="J41" s="11" t="n">
        <v>46247</v>
      </c>
      <c r="K41" s="11" t="n">
        <v>46978</v>
      </c>
      <c r="L41" s="6" t="s">
        <v>68</v>
      </c>
      <c r="M41" s="6" t="str">
        <f aca="false">IF(K41="","sem data",IF(K41&gt;=Resumo!$B$3,"vigente","vencida"))</f>
        <v>vigente</v>
      </c>
      <c r="N41" s="7" t="n">
        <v>41.2980554622119</v>
      </c>
      <c r="O41" s="10"/>
      <c r="P41" s="6" t="s">
        <v>69</v>
      </c>
      <c r="Q41" s="6"/>
      <c r="R41" s="6"/>
      <c r="S41" s="6"/>
      <c r="T41" s="10" t="s">
        <v>249</v>
      </c>
      <c r="U41" s="12" t="n">
        <v>-8.830335</v>
      </c>
      <c r="V41" s="12" t="n">
        <v>-69.274333</v>
      </c>
    </row>
    <row r="42" customFormat="false" ht="15" hidden="false" customHeight="false" outlineLevel="0" collapsed="false">
      <c r="A42" s="10" t="s">
        <v>250</v>
      </c>
      <c r="B42" s="10" t="s">
        <v>251</v>
      </c>
      <c r="C42" s="6" t="s">
        <v>10</v>
      </c>
      <c r="D42" s="6" t="s">
        <v>17</v>
      </c>
      <c r="E42" s="6" t="s">
        <v>37</v>
      </c>
      <c r="F42" s="6" t="s">
        <v>64</v>
      </c>
      <c r="G42" s="6" t="s">
        <v>252</v>
      </c>
      <c r="H42" s="6" t="s">
        <v>116</v>
      </c>
      <c r="I42" s="6" t="s">
        <v>117</v>
      </c>
      <c r="J42" s="11" t="n">
        <v>44379</v>
      </c>
      <c r="K42" s="11" t="n">
        <v>45840</v>
      </c>
      <c r="L42" s="6" t="s">
        <v>68</v>
      </c>
      <c r="M42" s="6" t="str">
        <f aca="false">IF(K42="","sem data",IF(K42&gt;=Resumo!$B$3,"vigente","vencida"))</f>
        <v>vencida</v>
      </c>
      <c r="N42" s="7" t="n">
        <v>351.942975400997</v>
      </c>
      <c r="O42" s="10"/>
      <c r="P42" s="6" t="s">
        <v>69</v>
      </c>
      <c r="Q42" s="6"/>
      <c r="R42" s="6"/>
      <c r="S42" s="6" t="s">
        <v>253</v>
      </c>
      <c r="T42" s="10" t="s">
        <v>254</v>
      </c>
      <c r="U42" s="12" t="n">
        <v>-8.000806</v>
      </c>
      <c r="V42" s="12" t="n">
        <v>-72.817886</v>
      </c>
    </row>
    <row r="43" customFormat="false" ht="15" hidden="false" customHeight="false" outlineLevel="0" collapsed="false">
      <c r="A43" s="10" t="s">
        <v>255</v>
      </c>
      <c r="B43" s="10" t="s">
        <v>256</v>
      </c>
      <c r="C43" s="6" t="s">
        <v>10</v>
      </c>
      <c r="D43" s="6" t="s">
        <v>17</v>
      </c>
      <c r="E43" s="6" t="s">
        <v>38</v>
      </c>
      <c r="F43" s="6" t="s">
        <v>64</v>
      </c>
      <c r="G43" s="6" t="s">
        <v>257</v>
      </c>
      <c r="H43" s="6" t="s">
        <v>258</v>
      </c>
      <c r="I43" s="6" t="s">
        <v>259</v>
      </c>
      <c r="J43" s="11" t="n">
        <v>45016</v>
      </c>
      <c r="K43" s="11" t="n">
        <v>46477</v>
      </c>
      <c r="L43" s="6" t="s">
        <v>68</v>
      </c>
      <c r="M43" s="6" t="str">
        <f aca="false">IF(K43="","sem data",IF(K43&gt;=Resumo!$B$3,"vigente","vencida"))</f>
        <v>vigente</v>
      </c>
      <c r="N43" s="7" t="n">
        <v>541.323237296659</v>
      </c>
      <c r="O43" s="10"/>
      <c r="P43" s="6" t="s">
        <v>69</v>
      </c>
      <c r="Q43" s="6"/>
      <c r="R43" s="6"/>
      <c r="S43" s="6"/>
      <c r="T43" s="10" t="s">
        <v>260</v>
      </c>
      <c r="U43" s="12" t="n">
        <v>-9.801432</v>
      </c>
      <c r="V43" s="12" t="n">
        <v>-68.700141</v>
      </c>
    </row>
    <row r="44" customFormat="false" ht="15" hidden="false" customHeight="false" outlineLevel="0" collapsed="false">
      <c r="A44" s="10" t="s">
        <v>261</v>
      </c>
      <c r="B44" s="10" t="s">
        <v>262</v>
      </c>
      <c r="C44" s="6" t="s">
        <v>10</v>
      </c>
      <c r="D44" s="6" t="s">
        <v>17</v>
      </c>
      <c r="E44" s="6" t="s">
        <v>39</v>
      </c>
      <c r="F44" s="6" t="s">
        <v>95</v>
      </c>
      <c r="G44" s="6" t="s">
        <v>263</v>
      </c>
      <c r="H44" s="6" t="s">
        <v>264</v>
      </c>
      <c r="I44" s="6" t="s">
        <v>265</v>
      </c>
      <c r="J44" s="11" t="n">
        <v>44376</v>
      </c>
      <c r="K44" s="11" t="n">
        <v>45837</v>
      </c>
      <c r="L44" s="6" t="s">
        <v>68</v>
      </c>
      <c r="M44" s="6" t="str">
        <f aca="false">IF(K44="","sem data",IF(K44&gt;=Resumo!$B$3,"vigente","vencida"))</f>
        <v>vencida</v>
      </c>
      <c r="N44" s="7" t="n">
        <v>2.79356624390903</v>
      </c>
      <c r="O44" s="10"/>
      <c r="P44" s="6" t="s">
        <v>69</v>
      </c>
      <c r="Q44" s="6"/>
      <c r="R44" s="6"/>
      <c r="S44" s="6"/>
      <c r="T44" s="10" t="s">
        <v>266</v>
      </c>
      <c r="U44" s="12" t="n">
        <v>-10.113112</v>
      </c>
      <c r="V44" s="12" t="n">
        <v>-67.759149</v>
      </c>
    </row>
    <row r="45" customFormat="false" ht="15" hidden="false" customHeight="false" outlineLevel="0" collapsed="false">
      <c r="A45" s="10" t="s">
        <v>267</v>
      </c>
      <c r="B45" s="10" t="s">
        <v>268</v>
      </c>
      <c r="C45" s="6" t="s">
        <v>10</v>
      </c>
      <c r="D45" s="6" t="s">
        <v>17</v>
      </c>
      <c r="E45" s="6" t="s">
        <v>39</v>
      </c>
      <c r="F45" s="6" t="s">
        <v>95</v>
      </c>
      <c r="G45" s="6" t="s">
        <v>269</v>
      </c>
      <c r="H45" s="6" t="s">
        <v>270</v>
      </c>
      <c r="I45" s="6" t="s">
        <v>271</v>
      </c>
      <c r="J45" s="11" t="n">
        <v>45587</v>
      </c>
      <c r="K45" s="11" t="n">
        <v>46317</v>
      </c>
      <c r="L45" s="6" t="s">
        <v>68</v>
      </c>
      <c r="M45" s="6" t="str">
        <f aca="false">IF(K45="","sem data",IF(K45&gt;=Resumo!$B$3,"vigente","vencida"))</f>
        <v>vigente</v>
      </c>
      <c r="N45" s="7" t="n">
        <v>5.66937561095332</v>
      </c>
      <c r="O45" s="10"/>
      <c r="P45" s="6" t="s">
        <v>69</v>
      </c>
      <c r="Q45" s="6"/>
      <c r="R45" s="6"/>
      <c r="S45" s="6"/>
      <c r="T45" s="10" t="s">
        <v>272</v>
      </c>
      <c r="U45" s="12" t="n">
        <v>-10.117099</v>
      </c>
      <c r="V45" s="12" t="n">
        <v>-67.752977</v>
      </c>
    </row>
    <row r="46" customFormat="false" ht="15" hidden="false" customHeight="false" outlineLevel="0" collapsed="false">
      <c r="A46" s="10" t="s">
        <v>273</v>
      </c>
      <c r="B46" s="10" t="s">
        <v>274</v>
      </c>
      <c r="C46" s="6" t="s">
        <v>10</v>
      </c>
      <c r="D46" s="6" t="s">
        <v>19</v>
      </c>
      <c r="E46" s="6" t="s">
        <v>40</v>
      </c>
      <c r="F46" s="6" t="s">
        <v>95</v>
      </c>
      <c r="G46" s="6"/>
      <c r="H46" s="6" t="s">
        <v>275</v>
      </c>
      <c r="I46" s="6" t="s">
        <v>276</v>
      </c>
      <c r="J46" s="11" t="n">
        <v>44519</v>
      </c>
      <c r="K46" s="11" t="n">
        <v>44884</v>
      </c>
      <c r="L46" s="6" t="s">
        <v>68</v>
      </c>
      <c r="M46" s="6" t="str">
        <f aca="false">IF(K46="","sem data",IF(K46&gt;=Resumo!$B$3,"vigente","vencida"))</f>
        <v>vencida</v>
      </c>
      <c r="N46" s="7" t="n">
        <v>0.555960381380761</v>
      </c>
      <c r="O46" s="10"/>
      <c r="P46" s="6" t="s">
        <v>69</v>
      </c>
      <c r="Q46" s="6"/>
      <c r="R46" s="6"/>
      <c r="S46" s="6"/>
      <c r="T46" s="10"/>
      <c r="U46" s="12" t="n">
        <v>-8.152154</v>
      </c>
      <c r="V46" s="12" t="n">
        <v>-70.745251</v>
      </c>
    </row>
    <row r="47" customFormat="false" ht="15" hidden="false" customHeight="false" outlineLevel="0" collapsed="false">
      <c r="A47" s="10" t="s">
        <v>277</v>
      </c>
      <c r="B47" s="10" t="s">
        <v>278</v>
      </c>
      <c r="C47" s="6" t="s">
        <v>10</v>
      </c>
      <c r="D47" s="6" t="s">
        <v>17</v>
      </c>
      <c r="E47" s="6" t="s">
        <v>40</v>
      </c>
      <c r="F47" s="6" t="s">
        <v>64</v>
      </c>
      <c r="G47" s="6" t="s">
        <v>279</v>
      </c>
      <c r="H47" s="6" t="s">
        <v>66</v>
      </c>
      <c r="I47" s="6" t="s">
        <v>67</v>
      </c>
      <c r="J47" s="11" t="n">
        <v>44916</v>
      </c>
      <c r="K47" s="11" t="n">
        <v>46377</v>
      </c>
      <c r="L47" s="6" t="s">
        <v>68</v>
      </c>
      <c r="M47" s="6" t="str">
        <f aca="false">IF(K47="","sem data",IF(K47&gt;=Resumo!$B$3,"vigente","vencida"))</f>
        <v>vigente</v>
      </c>
      <c r="N47" s="7" t="n">
        <v>6.03471641178745</v>
      </c>
      <c r="O47" s="10"/>
      <c r="P47" s="6" t="s">
        <v>69</v>
      </c>
      <c r="Q47" s="6"/>
      <c r="R47" s="6"/>
      <c r="S47" s="6"/>
      <c r="T47" s="10" t="s">
        <v>70</v>
      </c>
      <c r="U47" s="12" t="n">
        <v>-8.191466</v>
      </c>
      <c r="V47" s="12" t="n">
        <v>-70.569268</v>
      </c>
    </row>
    <row r="48" customFormat="false" ht="15" hidden="false" customHeight="false" outlineLevel="0" collapsed="false">
      <c r="A48" s="10" t="s">
        <v>280</v>
      </c>
      <c r="B48" s="10" t="s">
        <v>281</v>
      </c>
      <c r="C48" s="6" t="s">
        <v>10</v>
      </c>
      <c r="D48" s="6" t="s">
        <v>17</v>
      </c>
      <c r="E48" s="6" t="s">
        <v>41</v>
      </c>
      <c r="F48" s="6" t="s">
        <v>64</v>
      </c>
      <c r="G48" s="6" t="s">
        <v>282</v>
      </c>
      <c r="H48" s="6" t="s">
        <v>116</v>
      </c>
      <c r="I48" s="6" t="s">
        <v>117</v>
      </c>
      <c r="J48" s="11" t="n">
        <v>45141</v>
      </c>
      <c r="K48" s="11" t="n">
        <v>45507</v>
      </c>
      <c r="L48" s="6" t="s">
        <v>68</v>
      </c>
      <c r="M48" s="6" t="str">
        <f aca="false">IF(K48="","sem data",IF(K48&gt;=Resumo!$B$3,"vigente","vencida"))</f>
        <v>vencida</v>
      </c>
      <c r="N48" s="7" t="n">
        <v>19.0282248714468</v>
      </c>
      <c r="O48" s="10"/>
      <c r="P48" s="6" t="s">
        <v>69</v>
      </c>
      <c r="Q48" s="6"/>
      <c r="R48" s="6"/>
      <c r="S48" s="6"/>
      <c r="T48" s="10" t="s">
        <v>283</v>
      </c>
      <c r="U48" s="12" t="n">
        <v>-10.663628</v>
      </c>
      <c r="V48" s="12" t="n">
        <v>-68.485902</v>
      </c>
    </row>
    <row r="49" customFormat="false" ht="15" hidden="false" customHeight="false" outlineLevel="0" collapsed="false">
      <c r="A49" s="10" t="s">
        <v>284</v>
      </c>
      <c r="B49" s="10" t="s">
        <v>285</v>
      </c>
      <c r="C49" s="6" t="s">
        <v>11</v>
      </c>
      <c r="D49" s="6" t="s">
        <v>17</v>
      </c>
      <c r="E49" s="6" t="s">
        <v>29</v>
      </c>
      <c r="F49" s="6" t="s">
        <v>64</v>
      </c>
      <c r="G49" s="6" t="s">
        <v>286</v>
      </c>
      <c r="H49" s="6" t="s">
        <v>287</v>
      </c>
      <c r="I49" s="6" t="s">
        <v>288</v>
      </c>
      <c r="J49" s="11" t="n">
        <v>43979</v>
      </c>
      <c r="K49" s="11" t="n">
        <v>44709</v>
      </c>
      <c r="L49" s="6" t="s">
        <v>68</v>
      </c>
      <c r="M49" s="6" t="str">
        <f aca="false">IF(K49="","sem data",IF(K49&gt;=Resumo!$B$3,"vigente","vencida"))</f>
        <v>vencida</v>
      </c>
      <c r="N49" s="7" t="n">
        <v>1.36712073219009</v>
      </c>
      <c r="O49" s="10" t="s">
        <v>289</v>
      </c>
      <c r="P49" s="6" t="s">
        <v>69</v>
      </c>
      <c r="Q49" s="6"/>
      <c r="R49" s="6"/>
      <c r="S49" s="6"/>
      <c r="T49" s="10" t="s">
        <v>290</v>
      </c>
      <c r="U49" s="12" t="n">
        <v>-11.069054</v>
      </c>
      <c r="V49" s="12" t="n">
        <v>-68.548584</v>
      </c>
    </row>
    <row r="50" customFormat="false" ht="15" hidden="false" customHeight="false" outlineLevel="0" collapsed="false">
      <c r="A50" s="10" t="s">
        <v>291</v>
      </c>
      <c r="B50" s="10" t="s">
        <v>292</v>
      </c>
      <c r="C50" s="6" t="s">
        <v>12</v>
      </c>
      <c r="D50" s="6" t="s">
        <v>17</v>
      </c>
      <c r="E50" s="6" t="s">
        <v>23</v>
      </c>
      <c r="F50" s="6" t="s">
        <v>64</v>
      </c>
      <c r="G50" s="6" t="s">
        <v>293</v>
      </c>
      <c r="H50" s="6" t="s">
        <v>294</v>
      </c>
      <c r="I50" s="6" t="s">
        <v>295</v>
      </c>
      <c r="J50" s="11" t="n">
        <v>43643</v>
      </c>
      <c r="K50" s="11" t="n">
        <v>45470</v>
      </c>
      <c r="L50" s="6" t="s">
        <v>68</v>
      </c>
      <c r="M50" s="6" t="str">
        <f aca="false">IF(K50="","sem data",IF(K50&gt;=Resumo!$B$3,"vigente","vencida"))</f>
        <v>vencida</v>
      </c>
      <c r="N50" s="7" t="n">
        <v>3594.34510189208</v>
      </c>
      <c r="O50" s="10"/>
      <c r="P50" s="6" t="s">
        <v>69</v>
      </c>
      <c r="Q50" s="6"/>
      <c r="R50" s="6"/>
      <c r="S50" s="6"/>
      <c r="T50" s="10" t="s">
        <v>296</v>
      </c>
      <c r="U50" s="12" t="n">
        <v>-10.024497</v>
      </c>
      <c r="V50" s="12" t="n">
        <v>-66.812764</v>
      </c>
    </row>
    <row r="51" customFormat="false" ht="15" hidden="false" customHeight="false" outlineLevel="0" collapsed="false">
      <c r="A51" s="10" t="s">
        <v>297</v>
      </c>
      <c r="B51" s="10" t="s">
        <v>298</v>
      </c>
      <c r="C51" s="6" t="s">
        <v>12</v>
      </c>
      <c r="D51" s="6" t="s">
        <v>17</v>
      </c>
      <c r="E51" s="6" t="s">
        <v>23</v>
      </c>
      <c r="F51" s="6" t="s">
        <v>64</v>
      </c>
      <c r="G51" s="6"/>
      <c r="H51" s="6" t="s">
        <v>294</v>
      </c>
      <c r="I51" s="6" t="s">
        <v>295</v>
      </c>
      <c r="J51" s="11" t="n">
        <v>44090</v>
      </c>
      <c r="K51" s="11" t="n">
        <v>44820</v>
      </c>
      <c r="L51" s="6" t="s">
        <v>68</v>
      </c>
      <c r="M51" s="6" t="str">
        <f aca="false">IF(K51="","sem data",IF(K51&gt;=Resumo!$B$3,"vigente","vencida"))</f>
        <v>vencida</v>
      </c>
      <c r="N51" s="7" t="n">
        <v>316.894621725414</v>
      </c>
      <c r="O51" s="10"/>
      <c r="P51" s="6" t="s">
        <v>69</v>
      </c>
      <c r="Q51" s="6"/>
      <c r="R51" s="6"/>
      <c r="S51" s="6"/>
      <c r="T51" s="10"/>
      <c r="U51" s="12" t="n">
        <v>-9.983015</v>
      </c>
      <c r="V51" s="12" t="n">
        <v>-66.840279</v>
      </c>
    </row>
    <row r="52" customFormat="false" ht="15" hidden="false" customHeight="false" outlineLevel="0" collapsed="false">
      <c r="A52" s="10" t="s">
        <v>299</v>
      </c>
      <c r="B52" s="10" t="s">
        <v>300</v>
      </c>
      <c r="C52" s="6" t="s">
        <v>12</v>
      </c>
      <c r="D52" s="6" t="s">
        <v>17</v>
      </c>
      <c r="E52" s="6" t="s">
        <v>23</v>
      </c>
      <c r="F52" s="6" t="s">
        <v>64</v>
      </c>
      <c r="G52" s="6"/>
      <c r="H52" s="6" t="s">
        <v>294</v>
      </c>
      <c r="I52" s="6" t="s">
        <v>295</v>
      </c>
      <c r="J52" s="11" t="n">
        <v>44753</v>
      </c>
      <c r="K52" s="11" t="n">
        <v>45484</v>
      </c>
      <c r="L52" s="6" t="s">
        <v>68</v>
      </c>
      <c r="M52" s="6" t="str">
        <f aca="false">IF(K52="","sem data",IF(K52&gt;=Resumo!$B$3,"vigente","vencida"))</f>
        <v>vencida</v>
      </c>
      <c r="N52" s="7" t="n">
        <v>316.727481550201</v>
      </c>
      <c r="O52" s="10"/>
      <c r="P52" s="6" t="s">
        <v>69</v>
      </c>
      <c r="Q52" s="6"/>
      <c r="R52" s="6"/>
      <c r="S52" s="6"/>
      <c r="T52" s="10"/>
      <c r="U52" s="12" t="n">
        <v>-9.976245</v>
      </c>
      <c r="V52" s="12" t="n">
        <v>-66.82008</v>
      </c>
    </row>
    <row r="53" customFormat="false" ht="15" hidden="false" customHeight="false" outlineLevel="0" collapsed="false">
      <c r="A53" s="10" t="s">
        <v>301</v>
      </c>
      <c r="B53" s="10" t="s">
        <v>302</v>
      </c>
      <c r="C53" s="6" t="s">
        <v>12</v>
      </c>
      <c r="D53" s="6" t="s">
        <v>17</v>
      </c>
      <c r="E53" s="6" t="s">
        <v>23</v>
      </c>
      <c r="F53" s="6" t="s">
        <v>64</v>
      </c>
      <c r="G53" s="6" t="s">
        <v>303</v>
      </c>
      <c r="H53" s="6" t="s">
        <v>304</v>
      </c>
      <c r="I53" s="6" t="s">
        <v>305</v>
      </c>
      <c r="J53" s="11" t="n">
        <v>45063</v>
      </c>
      <c r="K53" s="11" t="n">
        <v>46890</v>
      </c>
      <c r="L53" s="6" t="s">
        <v>68</v>
      </c>
      <c r="M53" s="6" t="str">
        <f aca="false">IF(K53="","sem data",IF(K53&gt;=Resumo!$B$3,"vigente","vencida"))</f>
        <v>vigente</v>
      </c>
      <c r="N53" s="7" t="n">
        <v>52.1824828546806</v>
      </c>
      <c r="O53" s="10"/>
      <c r="P53" s="6" t="s">
        <v>69</v>
      </c>
      <c r="Q53" s="6"/>
      <c r="R53" s="6"/>
      <c r="S53" s="6"/>
      <c r="T53" s="10" t="s">
        <v>306</v>
      </c>
      <c r="U53" s="12" t="n">
        <v>-9.826012</v>
      </c>
      <c r="V53" s="12" t="n">
        <v>-67.01188</v>
      </c>
    </row>
    <row r="54" customFormat="false" ht="15" hidden="false" customHeight="false" outlineLevel="0" collapsed="false">
      <c r="A54" s="10" t="s">
        <v>307</v>
      </c>
      <c r="B54" s="10" t="s">
        <v>308</v>
      </c>
      <c r="C54" s="6" t="s">
        <v>12</v>
      </c>
      <c r="D54" s="6" t="s">
        <v>17</v>
      </c>
      <c r="E54" s="6" t="s">
        <v>23</v>
      </c>
      <c r="F54" s="6" t="s">
        <v>64</v>
      </c>
      <c r="G54" s="6"/>
      <c r="H54" s="6" t="s">
        <v>304</v>
      </c>
      <c r="I54" s="6" t="s">
        <v>305</v>
      </c>
      <c r="J54" s="11" t="n">
        <v>45063</v>
      </c>
      <c r="K54" s="11" t="n">
        <v>45794</v>
      </c>
      <c r="L54" s="6" t="s">
        <v>68</v>
      </c>
      <c r="M54" s="6" t="str">
        <f aca="false">IF(K54="","sem data",IF(K54&gt;=Resumo!$B$3,"vigente","vencida"))</f>
        <v>vencida</v>
      </c>
      <c r="N54" s="7" t="n">
        <v>52.1824828546806</v>
      </c>
      <c r="O54" s="10"/>
      <c r="P54" s="6" t="s">
        <v>69</v>
      </c>
      <c r="Q54" s="6"/>
      <c r="R54" s="6"/>
      <c r="S54" s="6"/>
      <c r="T54" s="10"/>
      <c r="U54" s="12" t="n">
        <v>-9.826012</v>
      </c>
      <c r="V54" s="12" t="n">
        <v>-67.01188</v>
      </c>
    </row>
    <row r="55" customFormat="false" ht="15" hidden="false" customHeight="false" outlineLevel="0" collapsed="false">
      <c r="A55" s="10" t="s">
        <v>309</v>
      </c>
      <c r="B55" s="10" t="s">
        <v>310</v>
      </c>
      <c r="C55" s="6" t="s">
        <v>12</v>
      </c>
      <c r="D55" s="6" t="s">
        <v>17</v>
      </c>
      <c r="E55" s="6" t="s">
        <v>23</v>
      </c>
      <c r="F55" s="6" t="s">
        <v>64</v>
      </c>
      <c r="G55" s="6" t="s">
        <v>311</v>
      </c>
      <c r="H55" s="6" t="s">
        <v>294</v>
      </c>
      <c r="I55" s="6" t="s">
        <v>295</v>
      </c>
      <c r="J55" s="11" t="n">
        <v>45204</v>
      </c>
      <c r="K55" s="11" t="n">
        <v>47031</v>
      </c>
      <c r="L55" s="6" t="s">
        <v>68</v>
      </c>
      <c r="M55" s="6" t="str">
        <f aca="false">IF(K55="","sem data",IF(K55&gt;=Resumo!$B$3,"vigente","vencida"))</f>
        <v>vigente</v>
      </c>
      <c r="N55" s="7" t="n">
        <v>4571.77355095588</v>
      </c>
      <c r="O55" s="10"/>
      <c r="P55" s="6" t="s">
        <v>69</v>
      </c>
      <c r="Q55" s="6"/>
      <c r="R55" s="6"/>
      <c r="S55" s="6"/>
      <c r="T55" s="10" t="s">
        <v>312</v>
      </c>
      <c r="U55" s="12" t="n">
        <v>-9.964134</v>
      </c>
      <c r="V55" s="12" t="n">
        <v>-66.818933</v>
      </c>
    </row>
    <row r="56" customFormat="false" ht="15" hidden="false" customHeight="false" outlineLevel="0" collapsed="false">
      <c r="A56" s="10" t="s">
        <v>313</v>
      </c>
      <c r="B56" s="10" t="s">
        <v>314</v>
      </c>
      <c r="C56" s="6" t="s">
        <v>12</v>
      </c>
      <c r="D56" s="6" t="s">
        <v>17</v>
      </c>
      <c r="E56" s="6" t="s">
        <v>23</v>
      </c>
      <c r="F56" s="6" t="s">
        <v>64</v>
      </c>
      <c r="G56" s="6"/>
      <c r="H56" s="6" t="s">
        <v>294</v>
      </c>
      <c r="I56" s="6" t="s">
        <v>295</v>
      </c>
      <c r="J56" s="11" t="n">
        <v>45204</v>
      </c>
      <c r="K56" s="11" t="n">
        <v>45935</v>
      </c>
      <c r="L56" s="6" t="s">
        <v>68</v>
      </c>
      <c r="M56" s="6" t="str">
        <f aca="false">IF(K56="","sem data",IF(K56&gt;=Resumo!$B$3,"vigente","vencida"))</f>
        <v>vencida</v>
      </c>
      <c r="N56" s="7" t="n">
        <v>318.899553229848</v>
      </c>
      <c r="O56" s="10"/>
      <c r="P56" s="6" t="s">
        <v>69</v>
      </c>
      <c r="Q56" s="6"/>
      <c r="R56" s="6"/>
      <c r="S56" s="6"/>
      <c r="T56" s="10"/>
      <c r="U56" s="12" t="n">
        <v>-9.98727</v>
      </c>
      <c r="V56" s="12" t="n">
        <v>-66.817304</v>
      </c>
    </row>
    <row r="57" customFormat="false" ht="15" hidden="false" customHeight="false" outlineLevel="0" collapsed="false">
      <c r="A57" s="10" t="s">
        <v>315</v>
      </c>
      <c r="B57" s="10" t="s">
        <v>316</v>
      </c>
      <c r="C57" s="6" t="s">
        <v>12</v>
      </c>
      <c r="D57" s="6" t="s">
        <v>17</v>
      </c>
      <c r="E57" s="6" t="s">
        <v>24</v>
      </c>
      <c r="F57" s="6" t="s">
        <v>64</v>
      </c>
      <c r="G57" s="6" t="s">
        <v>317</v>
      </c>
      <c r="H57" s="6" t="s">
        <v>318</v>
      </c>
      <c r="I57" s="6" t="s">
        <v>319</v>
      </c>
      <c r="J57" s="11" t="n">
        <v>46252</v>
      </c>
      <c r="K57" s="11" t="n">
        <v>48078</v>
      </c>
      <c r="L57" s="6" t="s">
        <v>68</v>
      </c>
      <c r="M57" s="6" t="str">
        <f aca="false">IF(K57="","sem data",IF(K57&gt;=Resumo!$B$3,"vigente","vencida"))</f>
        <v>vigente</v>
      </c>
      <c r="N57" s="7" t="n">
        <v>18535.1962640748</v>
      </c>
      <c r="O57" s="10"/>
      <c r="P57" s="6" t="s">
        <v>69</v>
      </c>
      <c r="Q57" s="6" t="s">
        <v>320</v>
      </c>
      <c r="R57" s="6"/>
      <c r="S57" s="6"/>
      <c r="T57" s="10" t="s">
        <v>321</v>
      </c>
      <c r="U57" s="12" t="n">
        <v>-10.694738</v>
      </c>
      <c r="V57" s="12" t="n">
        <v>-69.844573</v>
      </c>
    </row>
    <row r="58" customFormat="false" ht="15" hidden="false" customHeight="false" outlineLevel="0" collapsed="false">
      <c r="A58" s="10" t="s">
        <v>322</v>
      </c>
      <c r="B58" s="10" t="s">
        <v>323</v>
      </c>
      <c r="C58" s="6" t="s">
        <v>12</v>
      </c>
      <c r="D58" s="6" t="s">
        <v>17</v>
      </c>
      <c r="E58" s="6" t="s">
        <v>24</v>
      </c>
      <c r="F58" s="6" t="s">
        <v>64</v>
      </c>
      <c r="G58" s="6"/>
      <c r="H58" s="6" t="s">
        <v>318</v>
      </c>
      <c r="I58" s="6" t="s">
        <v>319</v>
      </c>
      <c r="J58" s="11" t="n">
        <v>46252</v>
      </c>
      <c r="K58" s="11" t="n">
        <v>46983</v>
      </c>
      <c r="L58" s="6" t="s">
        <v>68</v>
      </c>
      <c r="M58" s="6" t="str">
        <f aca="false">IF(K58="","sem data",IF(K58&gt;=Resumo!$B$3,"vigente","vencida"))</f>
        <v>vigente</v>
      </c>
      <c r="N58" s="7" t="n">
        <v>2969.14963343297</v>
      </c>
      <c r="O58" s="10"/>
      <c r="P58" s="6" t="s">
        <v>69</v>
      </c>
      <c r="Q58" s="6" t="s">
        <v>320</v>
      </c>
      <c r="R58" s="6"/>
      <c r="S58" s="6"/>
      <c r="T58" s="10"/>
      <c r="U58" s="12" t="n">
        <v>-10.691495</v>
      </c>
      <c r="V58" s="12" t="n">
        <v>-69.810941</v>
      </c>
    </row>
    <row r="59" customFormat="false" ht="15" hidden="false" customHeight="false" outlineLevel="0" collapsed="false">
      <c r="A59" s="10" t="s">
        <v>324</v>
      </c>
      <c r="B59" s="10" t="s">
        <v>325</v>
      </c>
      <c r="C59" s="6" t="s">
        <v>12</v>
      </c>
      <c r="D59" s="6" t="s">
        <v>17</v>
      </c>
      <c r="E59" s="6" t="s">
        <v>25</v>
      </c>
      <c r="F59" s="6" t="s">
        <v>326</v>
      </c>
      <c r="G59" s="6" t="s">
        <v>327</v>
      </c>
      <c r="H59" s="6" t="s">
        <v>287</v>
      </c>
      <c r="I59" s="6" t="s">
        <v>288</v>
      </c>
      <c r="J59" s="11" t="n">
        <v>44337</v>
      </c>
      <c r="K59" s="11" t="n">
        <v>46163</v>
      </c>
      <c r="L59" s="6" t="s">
        <v>68</v>
      </c>
      <c r="M59" s="6" t="str">
        <f aca="false">IF(K59="","sem data",IF(K59&gt;=Resumo!$B$3,"vigente","vencida"))</f>
        <v>vencida</v>
      </c>
      <c r="N59" s="7" t="n">
        <v>347.656400145956</v>
      </c>
      <c r="O59" s="10" t="s">
        <v>328</v>
      </c>
      <c r="P59" s="6" t="s">
        <v>69</v>
      </c>
      <c r="Q59" s="6"/>
      <c r="R59" s="6"/>
      <c r="S59" s="6"/>
      <c r="T59" s="10" t="s">
        <v>329</v>
      </c>
      <c r="U59" s="12" t="n">
        <v>-10.921913</v>
      </c>
      <c r="V59" s="12" t="n">
        <v>-69.064204</v>
      </c>
    </row>
    <row r="60" customFormat="false" ht="15" hidden="false" customHeight="false" outlineLevel="0" collapsed="false">
      <c r="A60" s="10" t="s">
        <v>330</v>
      </c>
      <c r="B60" s="10" t="s">
        <v>331</v>
      </c>
      <c r="C60" s="6" t="s">
        <v>12</v>
      </c>
      <c r="D60" s="6" t="s">
        <v>17</v>
      </c>
      <c r="E60" s="6" t="s">
        <v>25</v>
      </c>
      <c r="F60" s="6" t="s">
        <v>326</v>
      </c>
      <c r="G60" s="6"/>
      <c r="H60" s="6" t="s">
        <v>287</v>
      </c>
      <c r="I60" s="6" t="s">
        <v>288</v>
      </c>
      <c r="J60" s="11" t="n">
        <v>44347</v>
      </c>
      <c r="K60" s="11" t="n">
        <v>45077</v>
      </c>
      <c r="L60" s="6" t="s">
        <v>68</v>
      </c>
      <c r="M60" s="6" t="str">
        <f aca="false">IF(K60="","sem data",IF(K60&gt;=Resumo!$B$3,"vigente","vencida"))</f>
        <v>vencida</v>
      </c>
      <c r="N60" s="7" t="n">
        <v>97.5713574941479</v>
      </c>
      <c r="O60" s="10" t="s">
        <v>328</v>
      </c>
      <c r="P60" s="6" t="s">
        <v>69</v>
      </c>
      <c r="Q60" s="6"/>
      <c r="R60" s="6"/>
      <c r="S60" s="6"/>
      <c r="T60" s="10"/>
      <c r="U60" s="12" t="n">
        <v>-10.907727</v>
      </c>
      <c r="V60" s="12" t="n">
        <v>-69.061299</v>
      </c>
    </row>
    <row r="61" customFormat="false" ht="15" hidden="false" customHeight="false" outlineLevel="0" collapsed="false">
      <c r="A61" s="10" t="s">
        <v>332</v>
      </c>
      <c r="B61" s="10" t="s">
        <v>333</v>
      </c>
      <c r="C61" s="6" t="s">
        <v>12</v>
      </c>
      <c r="D61" s="6" t="s">
        <v>17</v>
      </c>
      <c r="E61" s="6" t="s">
        <v>25</v>
      </c>
      <c r="F61" s="6" t="s">
        <v>64</v>
      </c>
      <c r="G61" s="6" t="s">
        <v>334</v>
      </c>
      <c r="H61" s="6" t="s">
        <v>335</v>
      </c>
      <c r="I61" s="6" t="s">
        <v>288</v>
      </c>
      <c r="J61" s="11" t="n">
        <v>45831</v>
      </c>
      <c r="K61" s="11" t="n">
        <v>47657</v>
      </c>
      <c r="L61" s="6" t="s">
        <v>68</v>
      </c>
      <c r="M61" s="6" t="str">
        <f aca="false">IF(K61="","sem data",IF(K61&gt;=Resumo!$B$3,"vigente","vencida"))</f>
        <v>vigente</v>
      </c>
      <c r="N61" s="7" t="n">
        <v>839.450702715498</v>
      </c>
      <c r="O61" s="10"/>
      <c r="P61" s="6" t="s">
        <v>69</v>
      </c>
      <c r="Q61" s="6" t="s">
        <v>320</v>
      </c>
      <c r="R61" s="6"/>
      <c r="S61" s="6"/>
      <c r="T61" s="10" t="s">
        <v>336</v>
      </c>
      <c r="U61" s="12" t="n">
        <v>-10.764768</v>
      </c>
      <c r="V61" s="12" t="n">
        <v>-69.030215</v>
      </c>
    </row>
    <row r="62" customFormat="false" ht="15" hidden="false" customHeight="false" outlineLevel="0" collapsed="false">
      <c r="A62" s="10" t="s">
        <v>337</v>
      </c>
      <c r="B62" s="10" t="s">
        <v>338</v>
      </c>
      <c r="C62" s="6" t="s">
        <v>12</v>
      </c>
      <c r="D62" s="6" t="s">
        <v>17</v>
      </c>
      <c r="E62" s="6" t="s">
        <v>25</v>
      </c>
      <c r="F62" s="6" t="s">
        <v>64</v>
      </c>
      <c r="G62" s="6"/>
      <c r="H62" s="6" t="s">
        <v>335</v>
      </c>
      <c r="I62" s="6" t="s">
        <v>288</v>
      </c>
      <c r="J62" s="11" t="n">
        <v>45831</v>
      </c>
      <c r="K62" s="11" t="n">
        <v>46561</v>
      </c>
      <c r="L62" s="6" t="s">
        <v>68</v>
      </c>
      <c r="M62" s="6" t="str">
        <f aca="false">IF(K62="","sem data",IF(K62&gt;=Resumo!$B$3,"vigente","vencida"))</f>
        <v>vigente</v>
      </c>
      <c r="N62" s="7" t="n">
        <v>839.450702715498</v>
      </c>
      <c r="O62" s="10"/>
      <c r="P62" s="6" t="s">
        <v>69</v>
      </c>
      <c r="Q62" s="6" t="s">
        <v>320</v>
      </c>
      <c r="R62" s="6"/>
      <c r="S62" s="6"/>
      <c r="T62" s="10"/>
      <c r="U62" s="12" t="n">
        <v>-10.764768</v>
      </c>
      <c r="V62" s="12" t="n">
        <v>-69.030215</v>
      </c>
    </row>
    <row r="63" customFormat="false" ht="15" hidden="false" customHeight="false" outlineLevel="0" collapsed="false">
      <c r="A63" s="10" t="s">
        <v>339</v>
      </c>
      <c r="B63" s="10" t="s">
        <v>340</v>
      </c>
      <c r="C63" s="6" t="s">
        <v>12</v>
      </c>
      <c r="D63" s="6" t="s">
        <v>17</v>
      </c>
      <c r="E63" s="6" t="s">
        <v>26</v>
      </c>
      <c r="F63" s="6" t="s">
        <v>64</v>
      </c>
      <c r="G63" s="6" t="s">
        <v>341</v>
      </c>
      <c r="H63" s="6" t="s">
        <v>342</v>
      </c>
      <c r="I63" s="6" t="s">
        <v>343</v>
      </c>
      <c r="J63" s="11" t="n">
        <v>43578</v>
      </c>
      <c r="K63" s="11" t="n">
        <v>45405</v>
      </c>
      <c r="L63" s="6" t="s">
        <v>68</v>
      </c>
      <c r="M63" s="6" t="str">
        <f aca="false">IF(K63="","sem data",IF(K63&gt;=Resumo!$B$3,"vigente","vencida"))</f>
        <v>vencida</v>
      </c>
      <c r="N63" s="7" t="n">
        <v>291.945458057497</v>
      </c>
      <c r="O63" s="10" t="s">
        <v>344</v>
      </c>
      <c r="P63" s="6" t="s">
        <v>69</v>
      </c>
      <c r="Q63" s="6"/>
      <c r="R63" s="6"/>
      <c r="S63" s="6"/>
      <c r="T63" s="10" t="s">
        <v>345</v>
      </c>
      <c r="U63" s="12" t="n">
        <v>-9.777523</v>
      </c>
      <c r="V63" s="12" t="n">
        <v>-68.081699</v>
      </c>
    </row>
    <row r="64" customFormat="false" ht="15" hidden="false" customHeight="false" outlineLevel="0" collapsed="false">
      <c r="A64" s="10" t="s">
        <v>346</v>
      </c>
      <c r="B64" s="10" t="s">
        <v>347</v>
      </c>
      <c r="C64" s="6" t="s">
        <v>12</v>
      </c>
      <c r="D64" s="6" t="s">
        <v>17</v>
      </c>
      <c r="E64" s="6" t="s">
        <v>26</v>
      </c>
      <c r="F64" s="6" t="s">
        <v>64</v>
      </c>
      <c r="G64" s="6"/>
      <c r="H64" s="6" t="s">
        <v>342</v>
      </c>
      <c r="I64" s="6" t="s">
        <v>343</v>
      </c>
      <c r="J64" s="11" t="n">
        <v>43685</v>
      </c>
      <c r="K64" s="11" t="n">
        <v>44416</v>
      </c>
      <c r="L64" s="6" t="s">
        <v>68</v>
      </c>
      <c r="M64" s="6" t="str">
        <f aca="false">IF(K64="","sem data",IF(K64&gt;=Resumo!$B$3,"vigente","vencida"))</f>
        <v>vencida</v>
      </c>
      <c r="N64" s="7" t="n">
        <v>291.945458057497</v>
      </c>
      <c r="O64" s="10" t="s">
        <v>344</v>
      </c>
      <c r="P64" s="6" t="s">
        <v>69</v>
      </c>
      <c r="Q64" s="6"/>
      <c r="R64" s="6"/>
      <c r="S64" s="6"/>
      <c r="T64" s="10"/>
      <c r="U64" s="12" t="n">
        <v>-9.777523</v>
      </c>
      <c r="V64" s="12" t="n">
        <v>-68.081699</v>
      </c>
    </row>
    <row r="65" customFormat="false" ht="15" hidden="false" customHeight="false" outlineLevel="0" collapsed="false">
      <c r="A65" s="10" t="s">
        <v>348</v>
      </c>
      <c r="B65" s="10" t="s">
        <v>349</v>
      </c>
      <c r="C65" s="6" t="s">
        <v>12</v>
      </c>
      <c r="D65" s="6" t="s">
        <v>17</v>
      </c>
      <c r="E65" s="6" t="s">
        <v>26</v>
      </c>
      <c r="F65" s="6" t="s">
        <v>64</v>
      </c>
      <c r="G65" s="6" t="s">
        <v>350</v>
      </c>
      <c r="H65" s="6" t="s">
        <v>351</v>
      </c>
      <c r="I65" s="6" t="s">
        <v>352</v>
      </c>
      <c r="J65" s="11" t="n">
        <v>43900</v>
      </c>
      <c r="K65" s="11" t="n">
        <v>45726</v>
      </c>
      <c r="L65" s="6" t="s">
        <v>68</v>
      </c>
      <c r="M65" s="6" t="str">
        <f aca="false">IF(K65="","sem data",IF(K65&gt;=Resumo!$B$3,"vigente","vencida"))</f>
        <v>vencida</v>
      </c>
      <c r="N65" s="7" t="n">
        <v>1221.1792855268</v>
      </c>
      <c r="O65" s="10" t="s">
        <v>353</v>
      </c>
      <c r="P65" s="6" t="s">
        <v>69</v>
      </c>
      <c r="Q65" s="6"/>
      <c r="R65" s="6"/>
      <c r="S65" s="6"/>
      <c r="T65" s="10" t="s">
        <v>354</v>
      </c>
      <c r="U65" s="12" t="n">
        <v>-9.652809</v>
      </c>
      <c r="V65" s="12" t="n">
        <v>-67.92786</v>
      </c>
    </row>
    <row r="66" customFormat="false" ht="15" hidden="false" customHeight="false" outlineLevel="0" collapsed="false">
      <c r="A66" s="10" t="s">
        <v>355</v>
      </c>
      <c r="B66" s="10" t="s">
        <v>356</v>
      </c>
      <c r="C66" s="6" t="s">
        <v>12</v>
      </c>
      <c r="D66" s="6" t="s">
        <v>17</v>
      </c>
      <c r="E66" s="6" t="s">
        <v>26</v>
      </c>
      <c r="F66" s="6" t="s">
        <v>64</v>
      </c>
      <c r="G66" s="6"/>
      <c r="H66" s="6" t="s">
        <v>351</v>
      </c>
      <c r="I66" s="6" t="s">
        <v>352</v>
      </c>
      <c r="J66" s="11" t="n">
        <v>43900</v>
      </c>
      <c r="K66" s="11" t="n">
        <v>44630</v>
      </c>
      <c r="L66" s="6" t="s">
        <v>68</v>
      </c>
      <c r="M66" s="6" t="str">
        <f aca="false">IF(K66="","sem data",IF(K66&gt;=Resumo!$B$3,"vigente","vencida"))</f>
        <v>vencida</v>
      </c>
      <c r="N66" s="7" t="n">
        <v>646.250471581556</v>
      </c>
      <c r="O66" s="10" t="s">
        <v>353</v>
      </c>
      <c r="P66" s="6" t="s">
        <v>69</v>
      </c>
      <c r="Q66" s="6"/>
      <c r="R66" s="6"/>
      <c r="S66" s="6"/>
      <c r="T66" s="10"/>
      <c r="U66" s="12" t="n">
        <v>-9.652904</v>
      </c>
      <c r="V66" s="12" t="n">
        <v>-67.92714</v>
      </c>
    </row>
    <row r="67" customFormat="false" ht="15" hidden="false" customHeight="false" outlineLevel="0" collapsed="false">
      <c r="A67" s="10" t="s">
        <v>357</v>
      </c>
      <c r="B67" s="10" t="s">
        <v>358</v>
      </c>
      <c r="C67" s="6" t="s">
        <v>12</v>
      </c>
      <c r="D67" s="6" t="s">
        <v>17</v>
      </c>
      <c r="E67" s="6" t="s">
        <v>26</v>
      </c>
      <c r="F67" s="6" t="s">
        <v>64</v>
      </c>
      <c r="G67" s="6" t="s">
        <v>359</v>
      </c>
      <c r="H67" s="6" t="s">
        <v>360</v>
      </c>
      <c r="I67" s="6" t="s">
        <v>361</v>
      </c>
      <c r="J67" s="11" t="n">
        <v>43980</v>
      </c>
      <c r="K67" s="11" t="n">
        <v>45806</v>
      </c>
      <c r="L67" s="6" t="s">
        <v>68</v>
      </c>
      <c r="M67" s="6" t="str">
        <f aca="false">IF(K67="","sem data",IF(K67&gt;=Resumo!$B$3,"vigente","vencida"))</f>
        <v>vencida</v>
      </c>
      <c r="N67" s="7" t="n">
        <v>2190.93599587609</v>
      </c>
      <c r="O67" s="10"/>
      <c r="P67" s="6" t="s">
        <v>69</v>
      </c>
      <c r="Q67" s="6"/>
      <c r="R67" s="6"/>
      <c r="S67" s="6"/>
      <c r="T67" s="10" t="s">
        <v>362</v>
      </c>
      <c r="U67" s="12" t="n">
        <v>-9.404362</v>
      </c>
      <c r="V67" s="12" t="n">
        <v>-68.18389</v>
      </c>
    </row>
    <row r="68" customFormat="false" ht="15" hidden="false" customHeight="false" outlineLevel="0" collapsed="false">
      <c r="A68" s="10" t="s">
        <v>363</v>
      </c>
      <c r="B68" s="10" t="s">
        <v>364</v>
      </c>
      <c r="C68" s="6" t="s">
        <v>12</v>
      </c>
      <c r="D68" s="6" t="s">
        <v>17</v>
      </c>
      <c r="E68" s="6" t="s">
        <v>26</v>
      </c>
      <c r="F68" s="6" t="s">
        <v>64</v>
      </c>
      <c r="G68" s="6"/>
      <c r="H68" s="6" t="s">
        <v>360</v>
      </c>
      <c r="I68" s="6" t="s">
        <v>361</v>
      </c>
      <c r="J68" s="11" t="n">
        <v>44063</v>
      </c>
      <c r="K68" s="11" t="n">
        <v>44793</v>
      </c>
      <c r="L68" s="6" t="s">
        <v>68</v>
      </c>
      <c r="M68" s="6" t="str">
        <f aca="false">IF(K68="","sem data",IF(K68&gt;=Resumo!$B$3,"vigente","vencida"))</f>
        <v>vencida</v>
      </c>
      <c r="N68" s="7" t="n">
        <v>1759.93783753771</v>
      </c>
      <c r="O68" s="10"/>
      <c r="P68" s="6" t="s">
        <v>69</v>
      </c>
      <c r="Q68" s="6"/>
      <c r="R68" s="6"/>
      <c r="S68" s="6"/>
      <c r="T68" s="10"/>
      <c r="U68" s="12" t="n">
        <v>-9.404362</v>
      </c>
      <c r="V68" s="12" t="n">
        <v>-68.18389</v>
      </c>
    </row>
    <row r="69" customFormat="false" ht="15" hidden="false" customHeight="false" outlineLevel="0" collapsed="false">
      <c r="A69" s="10" t="s">
        <v>365</v>
      </c>
      <c r="B69" s="10" t="s">
        <v>366</v>
      </c>
      <c r="C69" s="6" t="s">
        <v>12</v>
      </c>
      <c r="D69" s="6" t="s">
        <v>17</v>
      </c>
      <c r="E69" s="6" t="s">
        <v>26</v>
      </c>
      <c r="F69" s="6" t="s">
        <v>64</v>
      </c>
      <c r="G69" s="6" t="s">
        <v>367</v>
      </c>
      <c r="H69" s="6" t="s">
        <v>360</v>
      </c>
      <c r="I69" s="6" t="s">
        <v>361</v>
      </c>
      <c r="J69" s="11" t="n">
        <v>44347</v>
      </c>
      <c r="K69" s="11" t="n">
        <v>46173</v>
      </c>
      <c r="L69" s="6" t="s">
        <v>68</v>
      </c>
      <c r="M69" s="6" t="str">
        <f aca="false">IF(K69="","sem data",IF(K69&gt;=Resumo!$B$3,"vigente","vencida"))</f>
        <v>vencida</v>
      </c>
      <c r="N69" s="7" t="n">
        <v>3976.97092013356</v>
      </c>
      <c r="O69" s="10"/>
      <c r="P69" s="6" t="s">
        <v>69</v>
      </c>
      <c r="Q69" s="6"/>
      <c r="R69" s="6"/>
      <c r="S69" s="6"/>
      <c r="T69" s="10" t="s">
        <v>368</v>
      </c>
      <c r="U69" s="12" t="n">
        <v>-9.411503</v>
      </c>
      <c r="V69" s="12" t="n">
        <v>-68.184378</v>
      </c>
    </row>
    <row r="70" customFormat="false" ht="15" hidden="false" customHeight="false" outlineLevel="0" collapsed="false">
      <c r="A70" s="10" t="s">
        <v>369</v>
      </c>
      <c r="B70" s="10" t="s">
        <v>370</v>
      </c>
      <c r="C70" s="6" t="s">
        <v>12</v>
      </c>
      <c r="D70" s="6" t="s">
        <v>17</v>
      </c>
      <c r="E70" s="6" t="s">
        <v>26</v>
      </c>
      <c r="F70" s="6" t="s">
        <v>64</v>
      </c>
      <c r="G70" s="6"/>
      <c r="H70" s="6" t="s">
        <v>360</v>
      </c>
      <c r="I70" s="6" t="s">
        <v>361</v>
      </c>
      <c r="J70" s="11" t="n">
        <v>44393</v>
      </c>
      <c r="K70" s="11" t="n">
        <v>45123</v>
      </c>
      <c r="L70" s="6" t="s">
        <v>68</v>
      </c>
      <c r="M70" s="6" t="str">
        <f aca="false">IF(K70="","sem data",IF(K70&gt;=Resumo!$B$3,"vigente","vencida"))</f>
        <v>vencida</v>
      </c>
      <c r="N70" s="7" t="n">
        <v>779.297330383697</v>
      </c>
      <c r="O70" s="10"/>
      <c r="P70" s="6" t="s">
        <v>69</v>
      </c>
      <c r="Q70" s="6"/>
      <c r="R70" s="6"/>
      <c r="S70" s="6"/>
      <c r="T70" s="10"/>
      <c r="U70" s="12" t="n">
        <v>-9.414052</v>
      </c>
      <c r="V70" s="12" t="n">
        <v>-68.188145</v>
      </c>
    </row>
    <row r="71" customFormat="false" ht="15" hidden="false" customHeight="false" outlineLevel="0" collapsed="false">
      <c r="A71" s="10" t="s">
        <v>371</v>
      </c>
      <c r="B71" s="10" t="s">
        <v>372</v>
      </c>
      <c r="C71" s="6" t="s">
        <v>12</v>
      </c>
      <c r="D71" s="6" t="s">
        <v>17</v>
      </c>
      <c r="E71" s="6" t="s">
        <v>26</v>
      </c>
      <c r="F71" s="6" t="s">
        <v>64</v>
      </c>
      <c r="G71" s="6" t="s">
        <v>373</v>
      </c>
      <c r="H71" s="6" t="s">
        <v>374</v>
      </c>
      <c r="I71" s="6" t="s">
        <v>375</v>
      </c>
      <c r="J71" s="11" t="n">
        <v>44420</v>
      </c>
      <c r="K71" s="11" t="n">
        <v>46246</v>
      </c>
      <c r="L71" s="6" t="s">
        <v>68</v>
      </c>
      <c r="M71" s="6" t="str">
        <f aca="false">IF(K71="","sem data",IF(K71&gt;=Resumo!$B$3,"vigente","vencida"))</f>
        <v>vencida</v>
      </c>
      <c r="N71" s="7" t="n">
        <v>2602.30951952044</v>
      </c>
      <c r="O71" s="10"/>
      <c r="P71" s="6" t="s">
        <v>69</v>
      </c>
      <c r="Q71" s="6"/>
      <c r="R71" s="6"/>
      <c r="S71" s="6"/>
      <c r="T71" s="10" t="s">
        <v>376</v>
      </c>
      <c r="U71" s="12" t="n">
        <v>-9.397007</v>
      </c>
      <c r="V71" s="12" t="n">
        <v>-68.343305</v>
      </c>
    </row>
    <row r="72" customFormat="false" ht="15" hidden="false" customHeight="false" outlineLevel="0" collapsed="false">
      <c r="A72" s="10" t="s">
        <v>377</v>
      </c>
      <c r="B72" s="10" t="s">
        <v>378</v>
      </c>
      <c r="C72" s="6" t="s">
        <v>12</v>
      </c>
      <c r="D72" s="6" t="s">
        <v>17</v>
      </c>
      <c r="E72" s="6" t="s">
        <v>26</v>
      </c>
      <c r="F72" s="6" t="s">
        <v>64</v>
      </c>
      <c r="G72" s="6"/>
      <c r="H72" s="6" t="s">
        <v>374</v>
      </c>
      <c r="I72" s="6" t="s">
        <v>375</v>
      </c>
      <c r="J72" s="11" t="n">
        <v>44421</v>
      </c>
      <c r="K72" s="11" t="n">
        <v>45151</v>
      </c>
      <c r="L72" s="6" t="s">
        <v>68</v>
      </c>
      <c r="M72" s="6" t="str">
        <f aca="false">IF(K72="","sem data",IF(K72&gt;=Resumo!$B$3,"vigente","vencida"))</f>
        <v>vencida</v>
      </c>
      <c r="N72" s="7" t="n">
        <v>901.94732555838</v>
      </c>
      <c r="O72" s="10"/>
      <c r="P72" s="6" t="s">
        <v>69</v>
      </c>
      <c r="Q72" s="6"/>
      <c r="R72" s="6"/>
      <c r="S72" s="6"/>
      <c r="T72" s="10"/>
      <c r="U72" s="12" t="n">
        <v>-9.407426</v>
      </c>
      <c r="V72" s="12" t="n">
        <v>-68.340152</v>
      </c>
    </row>
    <row r="73" customFormat="false" ht="15" hidden="false" customHeight="false" outlineLevel="0" collapsed="false">
      <c r="A73" s="10" t="s">
        <v>379</v>
      </c>
      <c r="B73" s="10" t="s">
        <v>380</v>
      </c>
      <c r="C73" s="6" t="s">
        <v>12</v>
      </c>
      <c r="D73" s="6" t="s">
        <v>17</v>
      </c>
      <c r="E73" s="6" t="s">
        <v>26</v>
      </c>
      <c r="F73" s="6" t="s">
        <v>64</v>
      </c>
      <c r="G73" s="6"/>
      <c r="H73" s="6" t="s">
        <v>360</v>
      </c>
      <c r="I73" s="6" t="s">
        <v>361</v>
      </c>
      <c r="J73" s="11" t="n">
        <v>44839</v>
      </c>
      <c r="K73" s="11" t="n">
        <v>45570</v>
      </c>
      <c r="L73" s="6" t="s">
        <v>68</v>
      </c>
      <c r="M73" s="6" t="str">
        <f aca="false">IF(K73="","sem data",IF(K73&gt;=Resumo!$B$3,"vigente","vencida"))</f>
        <v>vencida</v>
      </c>
      <c r="N73" s="7" t="n">
        <v>69.1810190910459</v>
      </c>
      <c r="O73" s="10"/>
      <c r="P73" s="6" t="s">
        <v>69</v>
      </c>
      <c r="Q73" s="6"/>
      <c r="R73" s="6"/>
      <c r="S73" s="6"/>
      <c r="T73" s="10"/>
      <c r="U73" s="12" t="n">
        <v>-9.401245</v>
      </c>
      <c r="V73" s="12" t="n">
        <v>-68.229535</v>
      </c>
    </row>
    <row r="74" customFormat="false" ht="15" hidden="false" customHeight="false" outlineLevel="0" collapsed="false">
      <c r="A74" s="10" t="s">
        <v>381</v>
      </c>
      <c r="B74" s="10" t="s">
        <v>382</v>
      </c>
      <c r="C74" s="6" t="s">
        <v>12</v>
      </c>
      <c r="D74" s="6" t="s">
        <v>17</v>
      </c>
      <c r="E74" s="6" t="s">
        <v>26</v>
      </c>
      <c r="F74" s="6" t="s">
        <v>64</v>
      </c>
      <c r="G74" s="6" t="s">
        <v>367</v>
      </c>
      <c r="H74" s="6" t="s">
        <v>360</v>
      </c>
      <c r="I74" s="6" t="s">
        <v>361</v>
      </c>
      <c r="J74" s="11" t="n">
        <v>44839</v>
      </c>
      <c r="K74" s="11" t="n">
        <v>46665</v>
      </c>
      <c r="L74" s="6" t="s">
        <v>68</v>
      </c>
      <c r="M74" s="6" t="str">
        <f aca="false">IF(K74="","sem data",IF(K74&gt;=Resumo!$B$3,"vigente","vencida"))</f>
        <v>vigente</v>
      </c>
      <c r="N74" s="7" t="n">
        <v>4326.14036719222</v>
      </c>
      <c r="O74" s="10"/>
      <c r="P74" s="6" t="s">
        <v>69</v>
      </c>
      <c r="Q74" s="6"/>
      <c r="R74" s="6"/>
      <c r="S74" s="6"/>
      <c r="T74" s="10" t="s">
        <v>383</v>
      </c>
      <c r="U74" s="12" t="n">
        <v>-9.395624</v>
      </c>
      <c r="V74" s="12" t="n">
        <v>-68.216794</v>
      </c>
    </row>
    <row r="75" customFormat="false" ht="15" hidden="false" customHeight="false" outlineLevel="0" collapsed="false">
      <c r="A75" s="10" t="s">
        <v>384</v>
      </c>
      <c r="B75" s="10" t="s">
        <v>385</v>
      </c>
      <c r="C75" s="6" t="s">
        <v>12</v>
      </c>
      <c r="D75" s="6" t="s">
        <v>17</v>
      </c>
      <c r="E75" s="6" t="s">
        <v>26</v>
      </c>
      <c r="F75" s="6" t="s">
        <v>64</v>
      </c>
      <c r="G75" s="6" t="s">
        <v>386</v>
      </c>
      <c r="H75" s="6" t="s">
        <v>387</v>
      </c>
      <c r="I75" s="6" t="s">
        <v>388</v>
      </c>
      <c r="J75" s="11" t="n">
        <v>44839</v>
      </c>
      <c r="K75" s="11" t="n">
        <v>46665</v>
      </c>
      <c r="L75" s="6" t="s">
        <v>68</v>
      </c>
      <c r="M75" s="6" t="str">
        <f aca="false">IF(K75="","sem data",IF(K75&gt;=Resumo!$B$3,"vigente","vencida"))</f>
        <v>vigente</v>
      </c>
      <c r="N75" s="7" t="n">
        <v>5027.00667645734</v>
      </c>
      <c r="O75" s="10"/>
      <c r="P75" s="6" t="s">
        <v>69</v>
      </c>
      <c r="Q75" s="6"/>
      <c r="R75" s="6"/>
      <c r="S75" s="6"/>
      <c r="T75" s="10" t="s">
        <v>389</v>
      </c>
      <c r="U75" s="12" t="n">
        <v>-9.424912</v>
      </c>
      <c r="V75" s="12" t="n">
        <v>-68.082584</v>
      </c>
    </row>
    <row r="76" customFormat="false" ht="15" hidden="false" customHeight="false" outlineLevel="0" collapsed="false">
      <c r="A76" s="10" t="s">
        <v>390</v>
      </c>
      <c r="B76" s="10" t="s">
        <v>391</v>
      </c>
      <c r="C76" s="6" t="s">
        <v>12</v>
      </c>
      <c r="D76" s="6" t="s">
        <v>17</v>
      </c>
      <c r="E76" s="6" t="s">
        <v>26</v>
      </c>
      <c r="F76" s="6" t="s">
        <v>64</v>
      </c>
      <c r="G76" s="6"/>
      <c r="H76" s="6" t="s">
        <v>387</v>
      </c>
      <c r="I76" s="6" t="s">
        <v>388</v>
      </c>
      <c r="J76" s="11" t="n">
        <v>44840</v>
      </c>
      <c r="K76" s="11" t="n">
        <v>45571</v>
      </c>
      <c r="L76" s="6" t="s">
        <v>68</v>
      </c>
      <c r="M76" s="6" t="str">
        <f aca="false">IF(K76="","sem data",IF(K76&gt;=Resumo!$B$3,"vigente","vencida"))</f>
        <v>vencida</v>
      </c>
      <c r="N76" s="7" t="n">
        <v>810.269502819951</v>
      </c>
      <c r="O76" s="10"/>
      <c r="P76" s="6" t="s">
        <v>69</v>
      </c>
      <c r="Q76" s="6"/>
      <c r="R76" s="6"/>
      <c r="S76" s="6"/>
      <c r="T76" s="10"/>
      <c r="U76" s="12" t="n">
        <v>-9.388025</v>
      </c>
      <c r="V76" s="12" t="n">
        <v>-68.064949</v>
      </c>
    </row>
    <row r="77" customFormat="false" ht="15" hidden="false" customHeight="false" outlineLevel="0" collapsed="false">
      <c r="A77" s="10" t="s">
        <v>392</v>
      </c>
      <c r="B77" s="10" t="s">
        <v>393</v>
      </c>
      <c r="C77" s="6" t="s">
        <v>12</v>
      </c>
      <c r="D77" s="6" t="s">
        <v>17</v>
      </c>
      <c r="E77" s="6" t="s">
        <v>26</v>
      </c>
      <c r="F77" s="6" t="s">
        <v>64</v>
      </c>
      <c r="G77" s="6"/>
      <c r="H77" s="6" t="s">
        <v>360</v>
      </c>
      <c r="I77" s="6" t="s">
        <v>361</v>
      </c>
      <c r="J77" s="11" t="n">
        <v>45509</v>
      </c>
      <c r="K77" s="11" t="n">
        <v>46239</v>
      </c>
      <c r="L77" s="6" t="s">
        <v>68</v>
      </c>
      <c r="M77" s="6" t="str">
        <f aca="false">IF(K77="","sem data",IF(K77&gt;=Resumo!$B$3,"vigente","vencida"))</f>
        <v>vencida</v>
      </c>
      <c r="N77" s="7" t="n">
        <v>286.50666153988</v>
      </c>
      <c r="O77" s="10"/>
      <c r="P77" s="6" t="s">
        <v>69</v>
      </c>
      <c r="Q77" s="6"/>
      <c r="R77" s="6"/>
      <c r="S77" s="6"/>
      <c r="T77" s="10"/>
      <c r="U77" s="12" t="n">
        <v>-9.384482</v>
      </c>
      <c r="V77" s="12" t="n">
        <v>-68.218254</v>
      </c>
    </row>
    <row r="78" customFormat="false" ht="15" hidden="false" customHeight="false" outlineLevel="0" collapsed="false">
      <c r="A78" s="10" t="s">
        <v>394</v>
      </c>
      <c r="B78" s="10" t="s">
        <v>395</v>
      </c>
      <c r="C78" s="6" t="s">
        <v>12</v>
      </c>
      <c r="D78" s="6" t="s">
        <v>17</v>
      </c>
      <c r="E78" s="6" t="s">
        <v>26</v>
      </c>
      <c r="F78" s="6" t="s">
        <v>64</v>
      </c>
      <c r="G78" s="6" t="s">
        <v>396</v>
      </c>
      <c r="H78" s="6" t="s">
        <v>397</v>
      </c>
      <c r="I78" s="6" t="s">
        <v>398</v>
      </c>
      <c r="J78" s="11" t="n">
        <v>45631</v>
      </c>
      <c r="K78" s="11" t="n">
        <v>47457</v>
      </c>
      <c r="L78" s="6" t="s">
        <v>68</v>
      </c>
      <c r="M78" s="6" t="str">
        <f aca="false">IF(K78="","sem data",IF(K78&gt;=Resumo!$B$3,"vigente","vencida"))</f>
        <v>vigente</v>
      </c>
      <c r="N78" s="7" t="n">
        <v>11689.9563173438</v>
      </c>
      <c r="O78" s="10"/>
      <c r="P78" s="6" t="s">
        <v>69</v>
      </c>
      <c r="Q78" s="6"/>
      <c r="R78" s="6"/>
      <c r="S78" s="6"/>
      <c r="T78" s="10" t="s">
        <v>399</v>
      </c>
      <c r="U78" s="12" t="n">
        <v>-9.487408</v>
      </c>
      <c r="V78" s="12" t="n">
        <v>-68.124816</v>
      </c>
    </row>
    <row r="79" customFormat="false" ht="15" hidden="false" customHeight="false" outlineLevel="0" collapsed="false">
      <c r="A79" s="10" t="s">
        <v>400</v>
      </c>
      <c r="B79" s="10" t="s">
        <v>401</v>
      </c>
      <c r="C79" s="6" t="s">
        <v>12</v>
      </c>
      <c r="D79" s="6" t="s">
        <v>17</v>
      </c>
      <c r="E79" s="6" t="s">
        <v>26</v>
      </c>
      <c r="F79" s="6" t="s">
        <v>64</v>
      </c>
      <c r="G79" s="6"/>
      <c r="H79" s="6" t="s">
        <v>397</v>
      </c>
      <c r="I79" s="6" t="s">
        <v>398</v>
      </c>
      <c r="J79" s="11" t="n">
        <v>45631</v>
      </c>
      <c r="K79" s="11" t="n">
        <v>46361</v>
      </c>
      <c r="L79" s="6" t="s">
        <v>68</v>
      </c>
      <c r="M79" s="6" t="str">
        <f aca="false">IF(K79="","sem data",IF(K79&gt;=Resumo!$B$3,"vigente","vencida"))</f>
        <v>vigente</v>
      </c>
      <c r="N79" s="7" t="n">
        <v>4270.94807743981</v>
      </c>
      <c r="O79" s="10"/>
      <c r="P79" s="6" t="s">
        <v>69</v>
      </c>
      <c r="Q79" s="6"/>
      <c r="R79" s="6"/>
      <c r="S79" s="6"/>
      <c r="T79" s="10"/>
      <c r="U79" s="12" t="n">
        <v>-9.507995</v>
      </c>
      <c r="V79" s="12" t="n">
        <v>-68.118088</v>
      </c>
    </row>
    <row r="80" customFormat="false" ht="15" hidden="false" customHeight="false" outlineLevel="0" collapsed="false">
      <c r="A80" s="10" t="s">
        <v>402</v>
      </c>
      <c r="B80" s="10" t="s">
        <v>403</v>
      </c>
      <c r="C80" s="6" t="s">
        <v>12</v>
      </c>
      <c r="D80" s="6" t="s">
        <v>17</v>
      </c>
      <c r="E80" s="6" t="s">
        <v>26</v>
      </c>
      <c r="F80" s="6" t="s">
        <v>64</v>
      </c>
      <c r="G80" s="6"/>
      <c r="H80" s="6" t="s">
        <v>374</v>
      </c>
      <c r="I80" s="6" t="s">
        <v>375</v>
      </c>
      <c r="J80" s="11" t="n">
        <v>45686</v>
      </c>
      <c r="K80" s="11" t="n">
        <v>46416</v>
      </c>
      <c r="L80" s="6" t="s">
        <v>68</v>
      </c>
      <c r="M80" s="6" t="str">
        <f aca="false">IF(K80="","sem data",IF(K80&gt;=Resumo!$B$3,"vigente","vencida"))</f>
        <v>vigente</v>
      </c>
      <c r="N80" s="7" t="n">
        <v>879.792181747804</v>
      </c>
      <c r="O80" s="10"/>
      <c r="P80" s="6" t="s">
        <v>69</v>
      </c>
      <c r="Q80" s="6"/>
      <c r="R80" s="6"/>
      <c r="S80" s="6"/>
      <c r="T80" s="10"/>
      <c r="U80" s="12" t="n">
        <v>-9.418866</v>
      </c>
      <c r="V80" s="12" t="n">
        <v>-68.325061</v>
      </c>
    </row>
    <row r="81" customFormat="false" ht="15" hidden="false" customHeight="false" outlineLevel="0" collapsed="false">
      <c r="A81" s="10" t="s">
        <v>404</v>
      </c>
      <c r="B81" s="10" t="s">
        <v>405</v>
      </c>
      <c r="C81" s="6" t="s">
        <v>12</v>
      </c>
      <c r="D81" s="6" t="s">
        <v>17</v>
      </c>
      <c r="E81" s="6" t="s">
        <v>26</v>
      </c>
      <c r="F81" s="6" t="s">
        <v>64</v>
      </c>
      <c r="G81" s="6"/>
      <c r="H81" s="6" t="s">
        <v>360</v>
      </c>
      <c r="I81" s="6" t="s">
        <v>361</v>
      </c>
      <c r="J81" s="11" t="n">
        <v>45869</v>
      </c>
      <c r="K81" s="11" t="n">
        <v>46599</v>
      </c>
      <c r="L81" s="6" t="s">
        <v>68</v>
      </c>
      <c r="M81" s="6" t="str">
        <f aca="false">IF(K81="","sem data",IF(K81&gt;=Resumo!$B$3,"vigente","vencida"))</f>
        <v>vigente</v>
      </c>
      <c r="N81" s="7" t="n">
        <v>349.188447785798</v>
      </c>
      <c r="O81" s="10"/>
      <c r="P81" s="6" t="s">
        <v>69</v>
      </c>
      <c r="Q81" s="6"/>
      <c r="R81" s="6"/>
      <c r="S81" s="6"/>
      <c r="T81" s="10"/>
      <c r="U81" s="12" t="n">
        <v>-9.38053</v>
      </c>
      <c r="V81" s="12" t="n">
        <v>-68.179116</v>
      </c>
    </row>
    <row r="82" customFormat="false" ht="15" hidden="false" customHeight="false" outlineLevel="0" collapsed="false">
      <c r="A82" s="10" t="s">
        <v>406</v>
      </c>
      <c r="B82" s="10" t="s">
        <v>407</v>
      </c>
      <c r="C82" s="6" t="s">
        <v>12</v>
      </c>
      <c r="D82" s="6" t="s">
        <v>17</v>
      </c>
      <c r="E82" s="6" t="s">
        <v>26</v>
      </c>
      <c r="F82" s="6" t="s">
        <v>64</v>
      </c>
      <c r="G82" s="6" t="s">
        <v>408</v>
      </c>
      <c r="H82" s="6" t="s">
        <v>409</v>
      </c>
      <c r="I82" s="6" t="s">
        <v>410</v>
      </c>
      <c r="J82" s="11" t="n">
        <v>45953</v>
      </c>
      <c r="K82" s="11" t="n">
        <v>47779</v>
      </c>
      <c r="L82" s="6" t="s">
        <v>68</v>
      </c>
      <c r="M82" s="6" t="str">
        <f aca="false">IF(K82="","sem data",IF(K82&gt;=Resumo!$B$3,"vigente","vencida"))</f>
        <v>vigente</v>
      </c>
      <c r="N82" s="7" t="n">
        <v>1685.12411768408</v>
      </c>
      <c r="O82" s="10"/>
      <c r="P82" s="6" t="s">
        <v>69</v>
      </c>
      <c r="Q82" s="6"/>
      <c r="R82" s="6"/>
      <c r="S82" s="6"/>
      <c r="T82" s="10" t="s">
        <v>411</v>
      </c>
      <c r="U82" s="12" t="n">
        <v>-9.703889</v>
      </c>
      <c r="V82" s="12" t="n">
        <v>-68.414904</v>
      </c>
    </row>
    <row r="83" customFormat="false" ht="15" hidden="false" customHeight="false" outlineLevel="0" collapsed="false">
      <c r="A83" s="10" t="s">
        <v>412</v>
      </c>
      <c r="B83" s="10" t="s">
        <v>413</v>
      </c>
      <c r="C83" s="6" t="s">
        <v>12</v>
      </c>
      <c r="D83" s="6" t="s">
        <v>17</v>
      </c>
      <c r="E83" s="6" t="s">
        <v>26</v>
      </c>
      <c r="F83" s="6" t="s">
        <v>64</v>
      </c>
      <c r="G83" s="6"/>
      <c r="H83" s="6" t="s">
        <v>409</v>
      </c>
      <c r="I83" s="6" t="s">
        <v>410</v>
      </c>
      <c r="J83" s="11" t="n">
        <v>45953</v>
      </c>
      <c r="K83" s="11" t="n">
        <v>46683</v>
      </c>
      <c r="L83" s="6" t="s">
        <v>68</v>
      </c>
      <c r="M83" s="6" t="str">
        <f aca="false">IF(K83="","sem data",IF(K83&gt;=Resumo!$B$3,"vigente","vencida"))</f>
        <v>vigente</v>
      </c>
      <c r="N83" s="7" t="n">
        <v>1685.12411768408</v>
      </c>
      <c r="O83" s="10"/>
      <c r="P83" s="6" t="s">
        <v>69</v>
      </c>
      <c r="Q83" s="6"/>
      <c r="R83" s="6"/>
      <c r="S83" s="6"/>
      <c r="T83" s="10"/>
      <c r="U83" s="12" t="n">
        <v>-9.703889</v>
      </c>
      <c r="V83" s="12" t="n">
        <v>-68.414904</v>
      </c>
    </row>
    <row r="84" customFormat="false" ht="15" hidden="false" customHeight="false" outlineLevel="0" collapsed="false">
      <c r="A84" s="10" t="s">
        <v>414</v>
      </c>
      <c r="B84" s="10" t="s">
        <v>415</v>
      </c>
      <c r="C84" s="6" t="s">
        <v>12</v>
      </c>
      <c r="D84" s="6" t="s">
        <v>17</v>
      </c>
      <c r="E84" s="6" t="s">
        <v>26</v>
      </c>
      <c r="F84" s="6" t="s">
        <v>64</v>
      </c>
      <c r="G84" s="6"/>
      <c r="H84" s="6" t="s">
        <v>387</v>
      </c>
      <c r="I84" s="6" t="s">
        <v>388</v>
      </c>
      <c r="J84" s="11" t="n">
        <v>46140</v>
      </c>
      <c r="K84" s="11" t="n">
        <v>46871</v>
      </c>
      <c r="L84" s="6" t="s">
        <v>68</v>
      </c>
      <c r="M84" s="6" t="str">
        <f aca="false">IF(K84="","sem data",IF(K84&gt;=Resumo!$B$3,"vigente","vencida"))</f>
        <v>vigente</v>
      </c>
      <c r="N84" s="7" t="n">
        <v>351.934595074528</v>
      </c>
      <c r="O84" s="10"/>
      <c r="P84" s="6" t="s">
        <v>69</v>
      </c>
      <c r="Q84" s="6"/>
      <c r="R84" s="6"/>
      <c r="S84" s="6"/>
      <c r="T84" s="10"/>
      <c r="U84" s="12" t="n">
        <v>-9.470761</v>
      </c>
      <c r="V84" s="12" t="n">
        <v>-68.078876</v>
      </c>
    </row>
    <row r="85" customFormat="false" ht="15" hidden="false" customHeight="false" outlineLevel="0" collapsed="false">
      <c r="A85" s="10" t="s">
        <v>416</v>
      </c>
      <c r="B85" s="10" t="s">
        <v>417</v>
      </c>
      <c r="C85" s="6" t="s">
        <v>12</v>
      </c>
      <c r="D85" s="6" t="s">
        <v>17</v>
      </c>
      <c r="E85" s="6" t="s">
        <v>27</v>
      </c>
      <c r="F85" s="6" t="s">
        <v>64</v>
      </c>
      <c r="G85" s="6" t="s">
        <v>418</v>
      </c>
      <c r="H85" s="6" t="s">
        <v>419</v>
      </c>
      <c r="I85" s="6" t="s">
        <v>420</v>
      </c>
      <c r="J85" s="11" t="n">
        <v>43642</v>
      </c>
      <c r="K85" s="11" t="n">
        <v>45469</v>
      </c>
      <c r="L85" s="6" t="s">
        <v>68</v>
      </c>
      <c r="M85" s="6" t="str">
        <f aca="false">IF(K85="","sem data",IF(K85&gt;=Resumo!$B$3,"vigente","vencida"))</f>
        <v>vencida</v>
      </c>
      <c r="N85" s="7" t="n">
        <v>696.376368514497</v>
      </c>
      <c r="O85" s="10" t="s">
        <v>421</v>
      </c>
      <c r="P85" s="6" t="s">
        <v>69</v>
      </c>
      <c r="Q85" s="6"/>
      <c r="R85" s="6"/>
      <c r="S85" s="6"/>
      <c r="T85" s="10" t="s">
        <v>422</v>
      </c>
      <c r="U85" s="12" t="n">
        <v>-10.553877</v>
      </c>
      <c r="V85" s="12" t="n">
        <v>-67.617542</v>
      </c>
    </row>
    <row r="86" customFormat="false" ht="15" hidden="false" customHeight="false" outlineLevel="0" collapsed="false">
      <c r="A86" s="10" t="s">
        <v>423</v>
      </c>
      <c r="B86" s="10" t="s">
        <v>424</v>
      </c>
      <c r="C86" s="6" t="s">
        <v>12</v>
      </c>
      <c r="D86" s="6" t="s">
        <v>17</v>
      </c>
      <c r="E86" s="6" t="s">
        <v>27</v>
      </c>
      <c r="F86" s="6" t="s">
        <v>64</v>
      </c>
      <c r="G86" s="6"/>
      <c r="H86" s="6" t="s">
        <v>419</v>
      </c>
      <c r="I86" s="6" t="s">
        <v>420</v>
      </c>
      <c r="J86" s="11" t="n">
        <v>43643</v>
      </c>
      <c r="K86" s="11" t="n">
        <v>44374</v>
      </c>
      <c r="L86" s="6" t="s">
        <v>68</v>
      </c>
      <c r="M86" s="6" t="str">
        <f aca="false">IF(K86="","sem data",IF(K86&gt;=Resumo!$B$3,"vigente","vencida"))</f>
        <v>vencida</v>
      </c>
      <c r="N86" s="7" t="n">
        <v>696.376368514497</v>
      </c>
      <c r="O86" s="10" t="s">
        <v>421</v>
      </c>
      <c r="P86" s="6" t="s">
        <v>69</v>
      </c>
      <c r="Q86" s="6"/>
      <c r="R86" s="6"/>
      <c r="S86" s="6"/>
      <c r="T86" s="10"/>
      <c r="U86" s="12" t="n">
        <v>-10.553877</v>
      </c>
      <c r="V86" s="12" t="n">
        <v>-67.617542</v>
      </c>
    </row>
    <row r="87" customFormat="false" ht="15" hidden="false" customHeight="false" outlineLevel="0" collapsed="false">
      <c r="A87" s="10" t="s">
        <v>425</v>
      </c>
      <c r="B87" s="10" t="s">
        <v>426</v>
      </c>
      <c r="C87" s="6" t="s">
        <v>12</v>
      </c>
      <c r="D87" s="6" t="s">
        <v>17</v>
      </c>
      <c r="E87" s="6" t="s">
        <v>27</v>
      </c>
      <c r="F87" s="6" t="s">
        <v>64</v>
      </c>
      <c r="G87" s="6" t="s">
        <v>427</v>
      </c>
      <c r="H87" s="6" t="s">
        <v>428</v>
      </c>
      <c r="I87" s="6" t="s">
        <v>429</v>
      </c>
      <c r="J87" s="11" t="n">
        <v>43643</v>
      </c>
      <c r="K87" s="11" t="n">
        <v>45470</v>
      </c>
      <c r="L87" s="6" t="s">
        <v>68</v>
      </c>
      <c r="M87" s="6" t="str">
        <f aca="false">IF(K87="","sem data",IF(K87&gt;=Resumo!$B$3,"vigente","vencida"))</f>
        <v>vencida</v>
      </c>
      <c r="N87" s="7" t="n">
        <v>91.1619754422795</v>
      </c>
      <c r="O87" s="10" t="s">
        <v>430</v>
      </c>
      <c r="P87" s="6" t="s">
        <v>69</v>
      </c>
      <c r="Q87" s="6"/>
      <c r="R87" s="6"/>
      <c r="S87" s="6"/>
      <c r="T87" s="10" t="s">
        <v>431</v>
      </c>
      <c r="U87" s="12" t="n">
        <v>-10.524791</v>
      </c>
      <c r="V87" s="12" t="n">
        <v>-67.676519</v>
      </c>
    </row>
    <row r="88" customFormat="false" ht="15" hidden="false" customHeight="false" outlineLevel="0" collapsed="false">
      <c r="A88" s="10" t="s">
        <v>432</v>
      </c>
      <c r="B88" s="10" t="s">
        <v>433</v>
      </c>
      <c r="C88" s="6" t="s">
        <v>12</v>
      </c>
      <c r="D88" s="6" t="s">
        <v>17</v>
      </c>
      <c r="E88" s="6" t="s">
        <v>27</v>
      </c>
      <c r="F88" s="6" t="s">
        <v>64</v>
      </c>
      <c r="G88" s="6"/>
      <c r="H88" s="6" t="s">
        <v>428</v>
      </c>
      <c r="I88" s="6" t="s">
        <v>429</v>
      </c>
      <c r="J88" s="11" t="n">
        <v>43643</v>
      </c>
      <c r="K88" s="11" t="n">
        <v>44374</v>
      </c>
      <c r="L88" s="6" t="s">
        <v>68</v>
      </c>
      <c r="M88" s="6" t="str">
        <f aca="false">IF(K88="","sem data",IF(K88&gt;=Resumo!$B$3,"vigente","vencida"))</f>
        <v>vencida</v>
      </c>
      <c r="N88" s="7" t="n">
        <v>91.1619754422795</v>
      </c>
      <c r="O88" s="10" t="s">
        <v>430</v>
      </c>
      <c r="P88" s="6" t="s">
        <v>69</v>
      </c>
      <c r="Q88" s="6"/>
      <c r="R88" s="6"/>
      <c r="S88" s="6"/>
      <c r="T88" s="10"/>
      <c r="U88" s="12" t="n">
        <v>-10.524791</v>
      </c>
      <c r="V88" s="12" t="n">
        <v>-67.676519</v>
      </c>
    </row>
    <row r="89" customFormat="false" ht="15" hidden="false" customHeight="false" outlineLevel="0" collapsed="false">
      <c r="A89" s="10" t="s">
        <v>434</v>
      </c>
      <c r="B89" s="10" t="s">
        <v>435</v>
      </c>
      <c r="C89" s="6" t="s">
        <v>12</v>
      </c>
      <c r="D89" s="6" t="s">
        <v>17</v>
      </c>
      <c r="E89" s="6" t="s">
        <v>27</v>
      </c>
      <c r="F89" s="6" t="s">
        <v>64</v>
      </c>
      <c r="G89" s="6" t="s">
        <v>436</v>
      </c>
      <c r="H89" s="6" t="s">
        <v>437</v>
      </c>
      <c r="I89" s="6" t="s">
        <v>438</v>
      </c>
      <c r="J89" s="11" t="n">
        <v>44539</v>
      </c>
      <c r="K89" s="11" t="n">
        <v>46365</v>
      </c>
      <c r="L89" s="6" t="s">
        <v>68</v>
      </c>
      <c r="M89" s="6" t="str">
        <f aca="false">IF(K89="","sem data",IF(K89&gt;=Resumo!$B$3,"vigente","vencida"))</f>
        <v>vigente</v>
      </c>
      <c r="N89" s="7" t="n">
        <v>228.562294383692</v>
      </c>
      <c r="O89" s="10"/>
      <c r="P89" s="6" t="s">
        <v>69</v>
      </c>
      <c r="Q89" s="6"/>
      <c r="R89" s="6"/>
      <c r="S89" s="6"/>
      <c r="T89" s="10" t="s">
        <v>439</v>
      </c>
      <c r="U89" s="12" t="n">
        <v>-10.478436</v>
      </c>
      <c r="V89" s="12" t="n">
        <v>-67.969182</v>
      </c>
    </row>
    <row r="90" customFormat="false" ht="15" hidden="false" customHeight="false" outlineLevel="0" collapsed="false">
      <c r="A90" s="10" t="s">
        <v>440</v>
      </c>
      <c r="B90" s="10" t="s">
        <v>441</v>
      </c>
      <c r="C90" s="6" t="s">
        <v>12</v>
      </c>
      <c r="D90" s="6" t="s">
        <v>17</v>
      </c>
      <c r="E90" s="6" t="s">
        <v>27</v>
      </c>
      <c r="F90" s="6" t="s">
        <v>64</v>
      </c>
      <c r="G90" s="6" t="s">
        <v>442</v>
      </c>
      <c r="H90" s="6" t="s">
        <v>437</v>
      </c>
      <c r="I90" s="6" t="s">
        <v>438</v>
      </c>
      <c r="J90" s="11" t="n">
        <v>44539</v>
      </c>
      <c r="K90" s="11" t="n">
        <v>46365</v>
      </c>
      <c r="L90" s="6" t="s">
        <v>68</v>
      </c>
      <c r="M90" s="6" t="str">
        <f aca="false">IF(K90="","sem data",IF(K90&gt;=Resumo!$B$3,"vigente","vencida"))</f>
        <v>vigente</v>
      </c>
      <c r="N90" s="7" t="n">
        <v>651.174359497348</v>
      </c>
      <c r="O90" s="10"/>
      <c r="P90" s="6" t="s">
        <v>69</v>
      </c>
      <c r="Q90" s="6"/>
      <c r="R90" s="6"/>
      <c r="S90" s="6"/>
      <c r="T90" s="10" t="s">
        <v>443</v>
      </c>
      <c r="U90" s="12" t="n">
        <v>-10.491473</v>
      </c>
      <c r="V90" s="12" t="n">
        <v>-67.951948</v>
      </c>
    </row>
    <row r="91" customFormat="false" ht="15" hidden="false" customHeight="false" outlineLevel="0" collapsed="false">
      <c r="A91" s="10" t="s">
        <v>444</v>
      </c>
      <c r="B91" s="10" t="s">
        <v>445</v>
      </c>
      <c r="C91" s="6" t="s">
        <v>12</v>
      </c>
      <c r="D91" s="6" t="s">
        <v>17</v>
      </c>
      <c r="E91" s="6" t="s">
        <v>27</v>
      </c>
      <c r="F91" s="6" t="s">
        <v>64</v>
      </c>
      <c r="G91" s="6"/>
      <c r="H91" s="6" t="s">
        <v>437</v>
      </c>
      <c r="I91" s="6" t="s">
        <v>438</v>
      </c>
      <c r="J91" s="11" t="n">
        <v>44539</v>
      </c>
      <c r="K91" s="11" t="n">
        <v>45269</v>
      </c>
      <c r="L91" s="6" t="s">
        <v>68</v>
      </c>
      <c r="M91" s="6" t="str">
        <f aca="false">IF(K91="","sem data",IF(K91&gt;=Resumo!$B$3,"vigente","vencida"))</f>
        <v>vencida</v>
      </c>
      <c r="N91" s="7" t="n">
        <v>651.174359497348</v>
      </c>
      <c r="O91" s="10"/>
      <c r="P91" s="6" t="s">
        <v>69</v>
      </c>
      <c r="Q91" s="6"/>
      <c r="R91" s="6"/>
      <c r="S91" s="6"/>
      <c r="T91" s="10"/>
      <c r="U91" s="12" t="n">
        <v>-10.491473</v>
      </c>
      <c r="V91" s="12" t="n">
        <v>-67.951948</v>
      </c>
    </row>
    <row r="92" customFormat="false" ht="15" hidden="false" customHeight="false" outlineLevel="0" collapsed="false">
      <c r="A92" s="10" t="s">
        <v>446</v>
      </c>
      <c r="B92" s="10" t="s">
        <v>447</v>
      </c>
      <c r="C92" s="6" t="s">
        <v>12</v>
      </c>
      <c r="D92" s="6" t="s">
        <v>17</v>
      </c>
      <c r="E92" s="6" t="s">
        <v>27</v>
      </c>
      <c r="F92" s="6" t="s">
        <v>64</v>
      </c>
      <c r="G92" s="6"/>
      <c r="H92" s="6" t="s">
        <v>437</v>
      </c>
      <c r="I92" s="6" t="s">
        <v>438</v>
      </c>
      <c r="J92" s="11" t="n">
        <v>44539</v>
      </c>
      <c r="K92" s="11" t="n">
        <v>45269</v>
      </c>
      <c r="L92" s="6" t="s">
        <v>68</v>
      </c>
      <c r="M92" s="6" t="str">
        <f aca="false">IF(K92="","sem data",IF(K92&gt;=Resumo!$B$3,"vigente","vencida"))</f>
        <v>vencida</v>
      </c>
      <c r="N92" s="7" t="n">
        <v>228.562294383692</v>
      </c>
      <c r="O92" s="10"/>
      <c r="P92" s="6" t="s">
        <v>69</v>
      </c>
      <c r="Q92" s="6"/>
      <c r="R92" s="6"/>
      <c r="S92" s="6"/>
      <c r="T92" s="10"/>
      <c r="U92" s="12" t="n">
        <v>-10.478436</v>
      </c>
      <c r="V92" s="12" t="n">
        <v>-67.969182</v>
      </c>
    </row>
    <row r="93" customFormat="false" ht="15" hidden="false" customHeight="false" outlineLevel="0" collapsed="false">
      <c r="A93" s="10" t="s">
        <v>448</v>
      </c>
      <c r="B93" s="10" t="s">
        <v>449</v>
      </c>
      <c r="C93" s="6" t="s">
        <v>12</v>
      </c>
      <c r="D93" s="6" t="s">
        <v>17</v>
      </c>
      <c r="E93" s="6" t="s">
        <v>27</v>
      </c>
      <c r="F93" s="6" t="s">
        <v>64</v>
      </c>
      <c r="G93" s="6" t="s">
        <v>450</v>
      </c>
      <c r="H93" s="6" t="s">
        <v>451</v>
      </c>
      <c r="I93" s="6" t="s">
        <v>452</v>
      </c>
      <c r="J93" s="11" t="n">
        <v>44595</v>
      </c>
      <c r="K93" s="11" t="n">
        <v>46421</v>
      </c>
      <c r="L93" s="6" t="s">
        <v>68</v>
      </c>
      <c r="M93" s="6" t="str">
        <f aca="false">IF(K93="","sem data",IF(K93&gt;=Resumo!$B$3,"vigente","vencida"))</f>
        <v>vigente</v>
      </c>
      <c r="N93" s="7" t="n">
        <v>29.7389889912011</v>
      </c>
      <c r="O93" s="10"/>
      <c r="P93" s="6" t="s">
        <v>69</v>
      </c>
      <c r="Q93" s="6"/>
      <c r="R93" s="6"/>
      <c r="S93" s="6"/>
      <c r="T93" s="10" t="s">
        <v>453</v>
      </c>
      <c r="U93" s="12" t="n">
        <v>-10.495383</v>
      </c>
      <c r="V93" s="12" t="n">
        <v>-67.706501</v>
      </c>
    </row>
    <row r="94" customFormat="false" ht="15" hidden="false" customHeight="false" outlineLevel="0" collapsed="false">
      <c r="A94" s="10" t="s">
        <v>454</v>
      </c>
      <c r="B94" s="10" t="s">
        <v>455</v>
      </c>
      <c r="C94" s="6" t="s">
        <v>12</v>
      </c>
      <c r="D94" s="6" t="s">
        <v>17</v>
      </c>
      <c r="E94" s="6" t="s">
        <v>27</v>
      </c>
      <c r="F94" s="6" t="s">
        <v>64</v>
      </c>
      <c r="G94" s="6" t="s">
        <v>456</v>
      </c>
      <c r="H94" s="6" t="s">
        <v>457</v>
      </c>
      <c r="I94" s="6" t="s">
        <v>458</v>
      </c>
      <c r="J94" s="11" t="n">
        <v>44715</v>
      </c>
      <c r="K94" s="11" t="n">
        <v>46541</v>
      </c>
      <c r="L94" s="6" t="s">
        <v>68</v>
      </c>
      <c r="M94" s="6" t="str">
        <f aca="false">IF(K94="","sem data",IF(K94&gt;=Resumo!$B$3,"vigente","vencida"))</f>
        <v>vigente</v>
      </c>
      <c r="N94" s="7" t="n">
        <v>7.91515185289905</v>
      </c>
      <c r="O94" s="10"/>
      <c r="P94" s="6" t="s">
        <v>69</v>
      </c>
      <c r="Q94" s="6"/>
      <c r="R94" s="6"/>
      <c r="S94" s="6"/>
      <c r="T94" s="10" t="s">
        <v>459</v>
      </c>
      <c r="U94" s="12" t="n">
        <v>-10.483331</v>
      </c>
      <c r="V94" s="12" t="n">
        <v>-67.899485</v>
      </c>
    </row>
    <row r="95" customFormat="false" ht="15" hidden="false" customHeight="false" outlineLevel="0" collapsed="false">
      <c r="A95" s="10" t="s">
        <v>460</v>
      </c>
      <c r="B95" s="10" t="s">
        <v>461</v>
      </c>
      <c r="C95" s="6" t="s">
        <v>12</v>
      </c>
      <c r="D95" s="6" t="s">
        <v>17</v>
      </c>
      <c r="E95" s="6" t="s">
        <v>27</v>
      </c>
      <c r="F95" s="6" t="s">
        <v>64</v>
      </c>
      <c r="G95" s="6"/>
      <c r="H95" s="6" t="s">
        <v>457</v>
      </c>
      <c r="I95" s="6" t="s">
        <v>458</v>
      </c>
      <c r="J95" s="11" t="n">
        <v>44721</v>
      </c>
      <c r="K95" s="11" t="n">
        <v>45452</v>
      </c>
      <c r="L95" s="6" t="s">
        <v>68</v>
      </c>
      <c r="M95" s="6" t="str">
        <f aca="false">IF(K95="","sem data",IF(K95&gt;=Resumo!$B$3,"vigente","vencida"))</f>
        <v>vencida</v>
      </c>
      <c r="N95" s="7" t="n">
        <v>3.43924482420012</v>
      </c>
      <c r="O95" s="10"/>
      <c r="P95" s="6" t="s">
        <v>69</v>
      </c>
      <c r="Q95" s="6"/>
      <c r="R95" s="6"/>
      <c r="S95" s="6"/>
      <c r="T95" s="10"/>
      <c r="U95" s="12" t="n">
        <v>-10.483479</v>
      </c>
      <c r="V95" s="12" t="n">
        <v>-67.900289</v>
      </c>
    </row>
    <row r="96" customFormat="false" ht="15" hidden="false" customHeight="false" outlineLevel="0" collapsed="false">
      <c r="A96" s="10" t="s">
        <v>462</v>
      </c>
      <c r="B96" s="10" t="s">
        <v>463</v>
      </c>
      <c r="C96" s="6" t="s">
        <v>12</v>
      </c>
      <c r="D96" s="6" t="s">
        <v>17</v>
      </c>
      <c r="E96" s="6" t="s">
        <v>27</v>
      </c>
      <c r="F96" s="6" t="s">
        <v>64</v>
      </c>
      <c r="G96" s="6"/>
      <c r="H96" s="6" t="s">
        <v>451</v>
      </c>
      <c r="I96" s="6" t="s">
        <v>452</v>
      </c>
      <c r="J96" s="11" t="n">
        <v>44816</v>
      </c>
      <c r="K96" s="11" t="n">
        <v>45547</v>
      </c>
      <c r="L96" s="6" t="s">
        <v>68</v>
      </c>
      <c r="M96" s="6" t="str">
        <f aca="false">IF(K96="","sem data",IF(K96&gt;=Resumo!$B$3,"vigente","vencida"))</f>
        <v>vencida</v>
      </c>
      <c r="N96" s="7" t="n">
        <v>29.7389889912011</v>
      </c>
      <c r="O96" s="10"/>
      <c r="P96" s="6" t="s">
        <v>69</v>
      </c>
      <c r="Q96" s="6"/>
      <c r="R96" s="6"/>
      <c r="S96" s="6"/>
      <c r="T96" s="10"/>
      <c r="U96" s="12" t="n">
        <v>-10.495383</v>
      </c>
      <c r="V96" s="12" t="n">
        <v>-67.706501</v>
      </c>
    </row>
    <row r="97" customFormat="false" ht="15" hidden="false" customHeight="false" outlineLevel="0" collapsed="false">
      <c r="A97" s="10" t="s">
        <v>464</v>
      </c>
      <c r="B97" s="10" t="s">
        <v>465</v>
      </c>
      <c r="C97" s="6" t="s">
        <v>12</v>
      </c>
      <c r="D97" s="6" t="s">
        <v>17</v>
      </c>
      <c r="E97" s="6" t="s">
        <v>27</v>
      </c>
      <c r="F97" s="6" t="s">
        <v>64</v>
      </c>
      <c r="G97" s="6" t="s">
        <v>466</v>
      </c>
      <c r="H97" s="6" t="s">
        <v>437</v>
      </c>
      <c r="I97" s="6" t="s">
        <v>438</v>
      </c>
      <c r="J97" s="11" t="n">
        <v>45818</v>
      </c>
      <c r="K97" s="11" t="n">
        <v>47644</v>
      </c>
      <c r="L97" s="6" t="s">
        <v>68</v>
      </c>
      <c r="M97" s="6" t="str">
        <f aca="false">IF(K97="","sem data",IF(K97&gt;=Resumo!$B$3,"vigente","vencida"))</f>
        <v>vigente</v>
      </c>
      <c r="N97" s="7" t="n">
        <v>499.497840604199</v>
      </c>
      <c r="O97" s="10"/>
      <c r="P97" s="6" t="s">
        <v>69</v>
      </c>
      <c r="Q97" s="6"/>
      <c r="R97" s="6"/>
      <c r="S97" s="6"/>
      <c r="T97" s="10" t="s">
        <v>467</v>
      </c>
      <c r="U97" s="12" t="n">
        <v>-10.503747</v>
      </c>
      <c r="V97" s="12" t="n">
        <v>-67.951547</v>
      </c>
    </row>
    <row r="98" customFormat="false" ht="15" hidden="false" customHeight="false" outlineLevel="0" collapsed="false">
      <c r="A98" s="10" t="s">
        <v>468</v>
      </c>
      <c r="B98" s="10" t="s">
        <v>469</v>
      </c>
      <c r="C98" s="6" t="s">
        <v>12</v>
      </c>
      <c r="D98" s="6" t="s">
        <v>17</v>
      </c>
      <c r="E98" s="6" t="s">
        <v>27</v>
      </c>
      <c r="F98" s="6" t="s">
        <v>64</v>
      </c>
      <c r="G98" s="6"/>
      <c r="H98" s="6" t="s">
        <v>437</v>
      </c>
      <c r="I98" s="6" t="s">
        <v>438</v>
      </c>
      <c r="J98" s="11" t="n">
        <v>45818</v>
      </c>
      <c r="K98" s="11" t="n">
        <v>46548</v>
      </c>
      <c r="L98" s="6" t="s">
        <v>68</v>
      </c>
      <c r="M98" s="6" t="str">
        <f aca="false">IF(K98="","sem data",IF(K98&gt;=Resumo!$B$3,"vigente","vencida"))</f>
        <v>vigente</v>
      </c>
      <c r="N98" s="7" t="n">
        <v>499.497840604199</v>
      </c>
      <c r="O98" s="10"/>
      <c r="P98" s="6" t="s">
        <v>69</v>
      </c>
      <c r="Q98" s="6"/>
      <c r="R98" s="6"/>
      <c r="S98" s="6"/>
      <c r="T98" s="10"/>
      <c r="U98" s="12" t="n">
        <v>-10.503747</v>
      </c>
      <c r="V98" s="12" t="n">
        <v>-67.951547</v>
      </c>
    </row>
    <row r="99" customFormat="false" ht="15" hidden="false" customHeight="false" outlineLevel="0" collapsed="false">
      <c r="A99" s="10" t="s">
        <v>470</v>
      </c>
      <c r="B99" s="10" t="s">
        <v>471</v>
      </c>
      <c r="C99" s="6" t="s">
        <v>12</v>
      </c>
      <c r="D99" s="6" t="s">
        <v>17</v>
      </c>
      <c r="E99" s="6" t="s">
        <v>29</v>
      </c>
      <c r="F99" s="6" t="s">
        <v>64</v>
      </c>
      <c r="G99" s="6"/>
      <c r="H99" s="6" t="s">
        <v>472</v>
      </c>
      <c r="I99" s="6" t="s">
        <v>473</v>
      </c>
      <c r="J99" s="11" t="n">
        <v>44516</v>
      </c>
      <c r="K99" s="11" t="n">
        <v>46342</v>
      </c>
      <c r="L99" s="6" t="s">
        <v>68</v>
      </c>
      <c r="M99" s="6" t="str">
        <f aca="false">IF(K99="","sem data",IF(K99&gt;=Resumo!$B$3,"vigente","vencida"))</f>
        <v>vigente</v>
      </c>
      <c r="N99" s="7" t="n">
        <v>884.528920405539</v>
      </c>
      <c r="O99" s="10"/>
      <c r="P99" s="6" t="s">
        <v>69</v>
      </c>
      <c r="Q99" s="6"/>
      <c r="R99" s="6"/>
      <c r="S99" s="6"/>
      <c r="T99" s="10"/>
      <c r="U99" s="12" t="n">
        <v>-11.021743</v>
      </c>
      <c r="V99" s="12" t="n">
        <v>-68.409069</v>
      </c>
    </row>
    <row r="100" customFormat="false" ht="15" hidden="false" customHeight="false" outlineLevel="0" collapsed="false">
      <c r="A100" s="10" t="s">
        <v>474</v>
      </c>
      <c r="B100" s="10" t="s">
        <v>475</v>
      </c>
      <c r="C100" s="6" t="s">
        <v>12</v>
      </c>
      <c r="D100" s="6" t="s">
        <v>17</v>
      </c>
      <c r="E100" s="6" t="s">
        <v>29</v>
      </c>
      <c r="F100" s="6" t="s">
        <v>64</v>
      </c>
      <c r="G100" s="6"/>
      <c r="H100" s="6" t="s">
        <v>472</v>
      </c>
      <c r="I100" s="6" t="s">
        <v>473</v>
      </c>
      <c r="J100" s="11" t="n">
        <v>44516</v>
      </c>
      <c r="K100" s="11" t="n">
        <v>45246</v>
      </c>
      <c r="L100" s="6" t="s">
        <v>68</v>
      </c>
      <c r="M100" s="6" t="str">
        <f aca="false">IF(K100="","sem data",IF(K100&gt;=Resumo!$B$3,"vigente","vencida"))</f>
        <v>vencida</v>
      </c>
      <c r="N100" s="7" t="n">
        <v>477.525501347019</v>
      </c>
      <c r="O100" s="10"/>
      <c r="P100" s="6" t="s">
        <v>69</v>
      </c>
      <c r="Q100" s="6"/>
      <c r="R100" s="6"/>
      <c r="S100" s="6"/>
      <c r="T100" s="10"/>
      <c r="U100" s="12" t="n">
        <v>-10.979582</v>
      </c>
      <c r="V100" s="12" t="n">
        <v>-68.412249</v>
      </c>
    </row>
    <row r="101" customFormat="false" ht="15" hidden="false" customHeight="false" outlineLevel="0" collapsed="false">
      <c r="A101" s="10" t="s">
        <v>476</v>
      </c>
      <c r="B101" s="10" t="s">
        <v>477</v>
      </c>
      <c r="C101" s="6" t="s">
        <v>12</v>
      </c>
      <c r="D101" s="6" t="s">
        <v>17</v>
      </c>
      <c r="E101" s="6" t="s">
        <v>30</v>
      </c>
      <c r="F101" s="6" t="s">
        <v>64</v>
      </c>
      <c r="G101" s="6" t="s">
        <v>478</v>
      </c>
      <c r="H101" s="6" t="s">
        <v>479</v>
      </c>
      <c r="I101" s="6" t="s">
        <v>480</v>
      </c>
      <c r="J101" s="11" t="n">
        <v>43641</v>
      </c>
      <c r="K101" s="11" t="n">
        <v>45468</v>
      </c>
      <c r="L101" s="6" t="s">
        <v>68</v>
      </c>
      <c r="M101" s="6" t="str">
        <f aca="false">IF(K101="","sem data",IF(K101&gt;=Resumo!$B$3,"vigente","vencida"))</f>
        <v>vencida</v>
      </c>
      <c r="N101" s="7" t="n">
        <v>16193.701076872</v>
      </c>
      <c r="O101" s="10" t="s">
        <v>481</v>
      </c>
      <c r="P101" s="6" t="s">
        <v>69</v>
      </c>
      <c r="Q101" s="6"/>
      <c r="R101" s="6"/>
      <c r="S101" s="6"/>
      <c r="T101" s="10" t="s">
        <v>482</v>
      </c>
      <c r="U101" s="12" t="n">
        <v>-8.448868</v>
      </c>
      <c r="V101" s="12" t="n">
        <v>-69.840131</v>
      </c>
    </row>
    <row r="102" customFormat="false" ht="15" hidden="false" customHeight="false" outlineLevel="0" collapsed="false">
      <c r="A102" s="10" t="s">
        <v>483</v>
      </c>
      <c r="B102" s="10" t="s">
        <v>484</v>
      </c>
      <c r="C102" s="6" t="s">
        <v>12</v>
      </c>
      <c r="D102" s="6" t="s">
        <v>17</v>
      </c>
      <c r="E102" s="6" t="s">
        <v>30</v>
      </c>
      <c r="F102" s="6" t="s">
        <v>64</v>
      </c>
      <c r="G102" s="6" t="s">
        <v>485</v>
      </c>
      <c r="H102" s="6" t="s">
        <v>486</v>
      </c>
      <c r="I102" s="6" t="s">
        <v>487</v>
      </c>
      <c r="J102" s="11" t="n">
        <v>43657</v>
      </c>
      <c r="K102" s="11" t="n">
        <v>45484</v>
      </c>
      <c r="L102" s="6" t="s">
        <v>68</v>
      </c>
      <c r="M102" s="6" t="str">
        <f aca="false">IF(K102="","sem data",IF(K102&gt;=Resumo!$B$3,"vigente","vencida"))</f>
        <v>vencida</v>
      </c>
      <c r="N102" s="7" t="n">
        <v>650.291359961162</v>
      </c>
      <c r="O102" s="10" t="s">
        <v>488</v>
      </c>
      <c r="P102" s="6" t="s">
        <v>69</v>
      </c>
      <c r="Q102" s="6"/>
      <c r="R102" s="6"/>
      <c r="S102" s="6"/>
      <c r="T102" s="10" t="s">
        <v>489</v>
      </c>
      <c r="U102" s="12" t="n">
        <v>-8.338307</v>
      </c>
      <c r="V102" s="12" t="n">
        <v>-70.187865</v>
      </c>
    </row>
    <row r="103" customFormat="false" ht="15" hidden="false" customHeight="false" outlineLevel="0" collapsed="false">
      <c r="A103" s="10" t="s">
        <v>490</v>
      </c>
      <c r="B103" s="10" t="s">
        <v>491</v>
      </c>
      <c r="C103" s="6" t="s">
        <v>12</v>
      </c>
      <c r="D103" s="6" t="s">
        <v>17</v>
      </c>
      <c r="E103" s="6" t="s">
        <v>30</v>
      </c>
      <c r="F103" s="6" t="s">
        <v>64</v>
      </c>
      <c r="G103" s="6"/>
      <c r="H103" s="6" t="s">
        <v>486</v>
      </c>
      <c r="I103" s="6" t="s">
        <v>487</v>
      </c>
      <c r="J103" s="11" t="n">
        <v>43685</v>
      </c>
      <c r="K103" s="11" t="n">
        <v>44416</v>
      </c>
      <c r="L103" s="6" t="s">
        <v>68</v>
      </c>
      <c r="M103" s="6" t="str">
        <f aca="false">IF(K103="","sem data",IF(K103&gt;=Resumo!$B$3,"vigente","vencida"))</f>
        <v>vencida</v>
      </c>
      <c r="N103" s="7" t="n">
        <v>655.781921873331</v>
      </c>
      <c r="O103" s="10" t="s">
        <v>488</v>
      </c>
      <c r="P103" s="6" t="s">
        <v>69</v>
      </c>
      <c r="Q103" s="6"/>
      <c r="R103" s="6"/>
      <c r="S103" s="6"/>
      <c r="T103" s="10"/>
      <c r="U103" s="12" t="n">
        <v>-8.338307</v>
      </c>
      <c r="V103" s="12" t="n">
        <v>-70.187865</v>
      </c>
    </row>
    <row r="104" customFormat="false" ht="15" hidden="false" customHeight="false" outlineLevel="0" collapsed="false">
      <c r="A104" s="10" t="s">
        <v>492</v>
      </c>
      <c r="B104" s="10" t="s">
        <v>493</v>
      </c>
      <c r="C104" s="6" t="s">
        <v>12</v>
      </c>
      <c r="D104" s="6" t="s">
        <v>17</v>
      </c>
      <c r="E104" s="6" t="s">
        <v>30</v>
      </c>
      <c r="F104" s="6" t="s">
        <v>64</v>
      </c>
      <c r="G104" s="6" t="s">
        <v>494</v>
      </c>
      <c r="H104" s="6" t="s">
        <v>495</v>
      </c>
      <c r="I104" s="6" t="s">
        <v>132</v>
      </c>
      <c r="J104" s="11" t="n">
        <v>43889</v>
      </c>
      <c r="K104" s="11" t="n">
        <v>45716</v>
      </c>
      <c r="L104" s="6" t="s">
        <v>68</v>
      </c>
      <c r="M104" s="6" t="str">
        <f aca="false">IF(K104="","sem data",IF(K104&gt;=Resumo!$B$3,"vigente","vencida"))</f>
        <v>vencida</v>
      </c>
      <c r="N104" s="7" t="n">
        <v>33792.9375630128</v>
      </c>
      <c r="O104" s="10" t="s">
        <v>496</v>
      </c>
      <c r="P104" s="6" t="s">
        <v>69</v>
      </c>
      <c r="Q104" s="6"/>
      <c r="R104" s="6"/>
      <c r="S104" s="6" t="s">
        <v>497</v>
      </c>
      <c r="T104" s="10" t="s">
        <v>498</v>
      </c>
      <c r="U104" s="12" t="n">
        <v>-8.894454</v>
      </c>
      <c r="V104" s="12" t="n">
        <v>-69.839486</v>
      </c>
    </row>
    <row r="105" customFormat="false" ht="15" hidden="false" customHeight="false" outlineLevel="0" collapsed="false">
      <c r="A105" s="10" t="s">
        <v>499</v>
      </c>
      <c r="B105" s="10" t="s">
        <v>500</v>
      </c>
      <c r="C105" s="6" t="s">
        <v>12</v>
      </c>
      <c r="D105" s="6" t="s">
        <v>17</v>
      </c>
      <c r="E105" s="6" t="s">
        <v>30</v>
      </c>
      <c r="F105" s="6" t="s">
        <v>64</v>
      </c>
      <c r="G105" s="6"/>
      <c r="H105" s="6" t="s">
        <v>495</v>
      </c>
      <c r="I105" s="6" t="s">
        <v>132</v>
      </c>
      <c r="J105" s="11" t="n">
        <v>43901</v>
      </c>
      <c r="K105" s="11" t="n">
        <v>44631</v>
      </c>
      <c r="L105" s="6" t="s">
        <v>68</v>
      </c>
      <c r="M105" s="6" t="str">
        <f aca="false">IF(K105="","sem data",IF(K105&gt;=Resumo!$B$3,"vigente","vencida"))</f>
        <v>vencida</v>
      </c>
      <c r="N105" s="7" t="n">
        <v>2502.30737430801</v>
      </c>
      <c r="O105" s="10" t="s">
        <v>496</v>
      </c>
      <c r="P105" s="6" t="s">
        <v>69</v>
      </c>
      <c r="Q105" s="6"/>
      <c r="R105" s="6"/>
      <c r="S105" s="6"/>
      <c r="T105" s="10"/>
      <c r="U105" s="12" t="n">
        <v>-8.814838</v>
      </c>
      <c r="V105" s="12" t="n">
        <v>-69.758871</v>
      </c>
    </row>
    <row r="106" customFormat="false" ht="15" hidden="false" customHeight="false" outlineLevel="0" collapsed="false">
      <c r="A106" s="10" t="s">
        <v>501</v>
      </c>
      <c r="B106" s="10" t="s">
        <v>502</v>
      </c>
      <c r="C106" s="6" t="s">
        <v>12</v>
      </c>
      <c r="D106" s="6" t="s">
        <v>17</v>
      </c>
      <c r="E106" s="6" t="s">
        <v>30</v>
      </c>
      <c r="F106" s="6" t="s">
        <v>64</v>
      </c>
      <c r="G106" s="6" t="s">
        <v>503</v>
      </c>
      <c r="H106" s="6" t="s">
        <v>504</v>
      </c>
      <c r="I106" s="6" t="s">
        <v>505</v>
      </c>
      <c r="J106" s="11" t="n">
        <v>43935</v>
      </c>
      <c r="K106" s="11" t="n">
        <v>45761</v>
      </c>
      <c r="L106" s="6" t="s">
        <v>68</v>
      </c>
      <c r="M106" s="6" t="str">
        <f aca="false">IF(K106="","sem data",IF(K106&gt;=Resumo!$B$3,"vigente","vencida"))</f>
        <v>vencida</v>
      </c>
      <c r="N106" s="7" t="n">
        <v>3939.78531137625</v>
      </c>
      <c r="O106" s="10" t="s">
        <v>506</v>
      </c>
      <c r="P106" s="6" t="s">
        <v>69</v>
      </c>
      <c r="Q106" s="6"/>
      <c r="R106" s="6"/>
      <c r="S106" s="6"/>
      <c r="T106" s="10" t="s">
        <v>507</v>
      </c>
      <c r="U106" s="12" t="n">
        <v>-8.260424</v>
      </c>
      <c r="V106" s="12" t="n">
        <v>-70.573115</v>
      </c>
    </row>
    <row r="107" customFormat="false" ht="15" hidden="false" customHeight="false" outlineLevel="0" collapsed="false">
      <c r="A107" s="10" t="s">
        <v>508</v>
      </c>
      <c r="B107" s="10" t="s">
        <v>509</v>
      </c>
      <c r="C107" s="6" t="s">
        <v>12</v>
      </c>
      <c r="D107" s="6" t="s">
        <v>17</v>
      </c>
      <c r="E107" s="6" t="s">
        <v>30</v>
      </c>
      <c r="F107" s="6" t="s">
        <v>64</v>
      </c>
      <c r="G107" s="6"/>
      <c r="H107" s="6" t="s">
        <v>504</v>
      </c>
      <c r="I107" s="6" t="s">
        <v>505</v>
      </c>
      <c r="J107" s="11" t="n">
        <v>43937</v>
      </c>
      <c r="K107" s="11" t="n">
        <v>44667</v>
      </c>
      <c r="L107" s="6" t="s">
        <v>68</v>
      </c>
      <c r="M107" s="6" t="str">
        <f aca="false">IF(K107="","sem data",IF(K107&gt;=Resumo!$B$3,"vigente","vencida"))</f>
        <v>vencida</v>
      </c>
      <c r="N107" s="7" t="n">
        <v>2777.69722550965</v>
      </c>
      <c r="O107" s="10" t="s">
        <v>506</v>
      </c>
      <c r="P107" s="6" t="s">
        <v>69</v>
      </c>
      <c r="Q107" s="6"/>
      <c r="R107" s="6"/>
      <c r="S107" s="6"/>
      <c r="T107" s="10"/>
      <c r="U107" s="12" t="n">
        <v>-8.263375</v>
      </c>
      <c r="V107" s="12" t="n">
        <v>-70.577325</v>
      </c>
    </row>
    <row r="108" customFormat="false" ht="15" hidden="false" customHeight="false" outlineLevel="0" collapsed="false">
      <c r="A108" s="10" t="s">
        <v>510</v>
      </c>
      <c r="B108" s="10" t="s">
        <v>511</v>
      </c>
      <c r="C108" s="6" t="s">
        <v>12</v>
      </c>
      <c r="D108" s="6" t="s">
        <v>17</v>
      </c>
      <c r="E108" s="6" t="s">
        <v>30</v>
      </c>
      <c r="F108" s="6" t="s">
        <v>64</v>
      </c>
      <c r="G108" s="6" t="s">
        <v>512</v>
      </c>
      <c r="H108" s="6" t="s">
        <v>513</v>
      </c>
      <c r="I108" s="6" t="s">
        <v>514</v>
      </c>
      <c r="J108" s="11" t="n">
        <v>43945</v>
      </c>
      <c r="K108" s="11" t="n">
        <v>45771</v>
      </c>
      <c r="L108" s="6" t="s">
        <v>68</v>
      </c>
      <c r="M108" s="6" t="str">
        <f aca="false">IF(K108="","sem data",IF(K108&gt;=Resumo!$B$3,"vigente","vencida"))</f>
        <v>vencida</v>
      </c>
      <c r="N108" s="7" t="n">
        <v>15721.9158137955</v>
      </c>
      <c r="O108" s="10" t="s">
        <v>515</v>
      </c>
      <c r="P108" s="6" t="s">
        <v>69</v>
      </c>
      <c r="Q108" s="6"/>
      <c r="R108" s="6"/>
      <c r="S108" s="6"/>
      <c r="T108" s="10" t="s">
        <v>516</v>
      </c>
      <c r="U108" s="12" t="n">
        <v>-8.669694</v>
      </c>
      <c r="V108" s="12" t="n">
        <v>-70.195602</v>
      </c>
    </row>
    <row r="109" customFormat="false" ht="15" hidden="false" customHeight="false" outlineLevel="0" collapsed="false">
      <c r="A109" s="10" t="s">
        <v>517</v>
      </c>
      <c r="B109" s="10" t="s">
        <v>518</v>
      </c>
      <c r="C109" s="6" t="s">
        <v>12</v>
      </c>
      <c r="D109" s="6" t="s">
        <v>17</v>
      </c>
      <c r="E109" s="6" t="s">
        <v>30</v>
      </c>
      <c r="F109" s="6" t="s">
        <v>64</v>
      </c>
      <c r="G109" s="6"/>
      <c r="H109" s="6" t="s">
        <v>513</v>
      </c>
      <c r="I109" s="6" t="s">
        <v>514</v>
      </c>
      <c r="J109" s="11" t="n">
        <v>43958</v>
      </c>
      <c r="K109" s="11" t="n">
        <v>44688</v>
      </c>
      <c r="L109" s="6" t="s">
        <v>68</v>
      </c>
      <c r="M109" s="6" t="str">
        <f aca="false">IF(K109="","sem data",IF(K109&gt;=Resumo!$B$3,"vigente","vencida"))</f>
        <v>vencida</v>
      </c>
      <c r="N109" s="7" t="n">
        <v>1010.99836176004</v>
      </c>
      <c r="O109" s="10" t="s">
        <v>515</v>
      </c>
      <c r="P109" s="6" t="s">
        <v>69</v>
      </c>
      <c r="Q109" s="6"/>
      <c r="R109" s="6"/>
      <c r="S109" s="6"/>
      <c r="T109" s="10"/>
      <c r="U109" s="12" t="n">
        <v>-8.606438</v>
      </c>
      <c r="V109" s="12" t="n">
        <v>-70.097116</v>
      </c>
    </row>
    <row r="110" customFormat="false" ht="15" hidden="false" customHeight="false" outlineLevel="0" collapsed="false">
      <c r="A110" s="10" t="s">
        <v>519</v>
      </c>
      <c r="B110" s="10" t="s">
        <v>520</v>
      </c>
      <c r="C110" s="6" t="s">
        <v>12</v>
      </c>
      <c r="D110" s="6" t="s">
        <v>17</v>
      </c>
      <c r="E110" s="6" t="s">
        <v>30</v>
      </c>
      <c r="F110" s="6" t="s">
        <v>64</v>
      </c>
      <c r="G110" s="6"/>
      <c r="H110" s="6" t="s">
        <v>479</v>
      </c>
      <c r="I110" s="6" t="s">
        <v>480</v>
      </c>
      <c r="J110" s="11" t="n">
        <v>44096</v>
      </c>
      <c r="K110" s="11" t="n">
        <v>44826</v>
      </c>
      <c r="L110" s="6" t="s">
        <v>68</v>
      </c>
      <c r="M110" s="6" t="str">
        <f aca="false">IF(K110="","sem data",IF(K110&gt;=Resumo!$B$3,"vigente","vencida"))</f>
        <v>vencida</v>
      </c>
      <c r="N110" s="7" t="n">
        <v>1969.54443307294</v>
      </c>
      <c r="O110" s="10" t="s">
        <v>481</v>
      </c>
      <c r="P110" s="6" t="s">
        <v>69</v>
      </c>
      <c r="Q110" s="6"/>
      <c r="R110" s="6"/>
      <c r="S110" s="6"/>
      <c r="T110" s="10"/>
      <c r="U110" s="12" t="n">
        <v>-8.457403</v>
      </c>
      <c r="V110" s="12" t="n">
        <v>-69.856124</v>
      </c>
    </row>
    <row r="111" customFormat="false" ht="15" hidden="false" customHeight="false" outlineLevel="0" collapsed="false">
      <c r="A111" s="10" t="s">
        <v>521</v>
      </c>
      <c r="B111" s="10" t="s">
        <v>522</v>
      </c>
      <c r="C111" s="6" t="s">
        <v>12</v>
      </c>
      <c r="D111" s="6" t="s">
        <v>17</v>
      </c>
      <c r="E111" s="6" t="s">
        <v>30</v>
      </c>
      <c r="F111" s="6" t="s">
        <v>64</v>
      </c>
      <c r="G111" s="6" t="s">
        <v>523</v>
      </c>
      <c r="H111" s="6" t="s">
        <v>524</v>
      </c>
      <c r="I111" s="6" t="s">
        <v>132</v>
      </c>
      <c r="J111" s="11" t="n">
        <v>44159</v>
      </c>
      <c r="K111" s="11" t="n">
        <v>45985</v>
      </c>
      <c r="L111" s="6" t="s">
        <v>68</v>
      </c>
      <c r="M111" s="6" t="str">
        <f aca="false">IF(K111="","sem data",IF(K111&gt;=Resumo!$B$3,"vigente","vencida"))</f>
        <v>vencida</v>
      </c>
      <c r="N111" s="7" t="n">
        <v>8005.15761730058</v>
      </c>
      <c r="O111" s="10" t="s">
        <v>525</v>
      </c>
      <c r="P111" s="6" t="s">
        <v>69</v>
      </c>
      <c r="Q111" s="6"/>
      <c r="R111" s="6"/>
      <c r="S111" s="6"/>
      <c r="T111" s="10" t="s">
        <v>526</v>
      </c>
      <c r="U111" s="12" t="n">
        <v>-8.516132</v>
      </c>
      <c r="V111" s="12" t="n">
        <v>-69.734197</v>
      </c>
    </row>
    <row r="112" customFormat="false" ht="15" hidden="false" customHeight="false" outlineLevel="0" collapsed="false">
      <c r="A112" s="10" t="s">
        <v>527</v>
      </c>
      <c r="B112" s="10" t="s">
        <v>528</v>
      </c>
      <c r="C112" s="6" t="s">
        <v>12</v>
      </c>
      <c r="D112" s="6" t="s">
        <v>17</v>
      </c>
      <c r="E112" s="6" t="s">
        <v>30</v>
      </c>
      <c r="F112" s="6" t="s">
        <v>64</v>
      </c>
      <c r="G112" s="6" t="s">
        <v>529</v>
      </c>
      <c r="H112" s="6" t="s">
        <v>530</v>
      </c>
      <c r="I112" s="6" t="s">
        <v>531</v>
      </c>
      <c r="J112" s="11" t="n">
        <v>44167</v>
      </c>
      <c r="K112" s="11" t="n">
        <v>45993</v>
      </c>
      <c r="L112" s="6" t="s">
        <v>68</v>
      </c>
      <c r="M112" s="6" t="str">
        <f aca="false">IF(K112="","sem data",IF(K112&gt;=Resumo!$B$3,"vigente","vencida"))</f>
        <v>vencida</v>
      </c>
      <c r="N112" s="7" t="n">
        <v>10979.0469930342</v>
      </c>
      <c r="O112" s="10" t="s">
        <v>532</v>
      </c>
      <c r="P112" s="6" t="s">
        <v>69</v>
      </c>
      <c r="Q112" s="6"/>
      <c r="R112" s="6"/>
      <c r="S112" s="6"/>
      <c r="T112" s="10" t="s">
        <v>533</v>
      </c>
      <c r="U112" s="12" t="n">
        <v>-8.384387</v>
      </c>
      <c r="V112" s="12" t="n">
        <v>-69.750789</v>
      </c>
    </row>
    <row r="113" customFormat="false" ht="15" hidden="false" customHeight="false" outlineLevel="0" collapsed="false">
      <c r="A113" s="10" t="s">
        <v>534</v>
      </c>
      <c r="B113" s="10" t="s">
        <v>535</v>
      </c>
      <c r="C113" s="6" t="s">
        <v>12</v>
      </c>
      <c r="D113" s="6" t="s">
        <v>17</v>
      </c>
      <c r="E113" s="6" t="s">
        <v>30</v>
      </c>
      <c r="F113" s="6" t="s">
        <v>64</v>
      </c>
      <c r="G113" s="6"/>
      <c r="H113" s="6" t="s">
        <v>524</v>
      </c>
      <c r="I113" s="6" t="s">
        <v>132</v>
      </c>
      <c r="J113" s="11" t="n">
        <v>44245</v>
      </c>
      <c r="K113" s="11" t="n">
        <v>44975</v>
      </c>
      <c r="L113" s="6" t="s">
        <v>68</v>
      </c>
      <c r="M113" s="6" t="str">
        <f aca="false">IF(K113="","sem data",IF(K113&gt;=Resumo!$B$3,"vigente","vencida"))</f>
        <v>vencida</v>
      </c>
      <c r="N113" s="7" t="n">
        <v>2038.65360159076</v>
      </c>
      <c r="O113" s="10" t="s">
        <v>525</v>
      </c>
      <c r="P113" s="6" t="s">
        <v>69</v>
      </c>
      <c r="Q113" s="6"/>
      <c r="R113" s="6"/>
      <c r="S113" s="6"/>
      <c r="T113" s="10"/>
      <c r="U113" s="12" t="n">
        <v>-8.487504</v>
      </c>
      <c r="V113" s="12" t="n">
        <v>-69.711161</v>
      </c>
    </row>
    <row r="114" customFormat="false" ht="15" hidden="false" customHeight="false" outlineLevel="0" collapsed="false">
      <c r="A114" s="10" t="s">
        <v>536</v>
      </c>
      <c r="B114" s="10" t="s">
        <v>537</v>
      </c>
      <c r="C114" s="6" t="s">
        <v>12</v>
      </c>
      <c r="D114" s="6" t="s">
        <v>17</v>
      </c>
      <c r="E114" s="6" t="s">
        <v>30</v>
      </c>
      <c r="F114" s="6" t="s">
        <v>64</v>
      </c>
      <c r="G114" s="6"/>
      <c r="H114" s="6" t="s">
        <v>479</v>
      </c>
      <c r="I114" s="6" t="s">
        <v>480</v>
      </c>
      <c r="J114" s="11" t="n">
        <v>44302</v>
      </c>
      <c r="K114" s="11" t="n">
        <v>45032</v>
      </c>
      <c r="L114" s="6" t="s">
        <v>68</v>
      </c>
      <c r="M114" s="6" t="str">
        <f aca="false">IF(K114="","sem data",IF(K114&gt;=Resumo!$B$3,"vigente","vencida"))</f>
        <v>vencida</v>
      </c>
      <c r="N114" s="7" t="n">
        <v>1680.79032353587</v>
      </c>
      <c r="O114" s="10" t="s">
        <v>481</v>
      </c>
      <c r="P114" s="6" t="s">
        <v>69</v>
      </c>
      <c r="Q114" s="6"/>
      <c r="R114" s="6"/>
      <c r="S114" s="6"/>
      <c r="T114" s="10"/>
      <c r="U114" s="12" t="n">
        <v>-8.438873</v>
      </c>
      <c r="V114" s="12" t="n">
        <v>-69.823096</v>
      </c>
    </row>
    <row r="115" customFormat="false" ht="15" hidden="false" customHeight="false" outlineLevel="0" collapsed="false">
      <c r="A115" s="10" t="s">
        <v>538</v>
      </c>
      <c r="B115" s="10" t="s">
        <v>539</v>
      </c>
      <c r="C115" s="6" t="s">
        <v>12</v>
      </c>
      <c r="D115" s="6" t="s">
        <v>17</v>
      </c>
      <c r="E115" s="6" t="s">
        <v>30</v>
      </c>
      <c r="F115" s="6" t="s">
        <v>64</v>
      </c>
      <c r="G115" s="6"/>
      <c r="H115" s="6" t="s">
        <v>513</v>
      </c>
      <c r="I115" s="6" t="s">
        <v>514</v>
      </c>
      <c r="J115" s="11" t="n">
        <v>44308</v>
      </c>
      <c r="K115" s="11" t="n">
        <v>45038</v>
      </c>
      <c r="L115" s="6" t="s">
        <v>68</v>
      </c>
      <c r="M115" s="6" t="str">
        <f aca="false">IF(K115="","sem data",IF(K115&gt;=Resumo!$B$3,"vigente","vencida"))</f>
        <v>vencida</v>
      </c>
      <c r="N115" s="7" t="n">
        <v>2781.58838364108</v>
      </c>
      <c r="O115" s="10" t="s">
        <v>515</v>
      </c>
      <c r="P115" s="6" t="s">
        <v>69</v>
      </c>
      <c r="Q115" s="6"/>
      <c r="R115" s="6"/>
      <c r="S115" s="6"/>
      <c r="T115" s="10"/>
      <c r="U115" s="12" t="n">
        <v>-8.619386</v>
      </c>
      <c r="V115" s="12" t="n">
        <v>-70.146818</v>
      </c>
    </row>
    <row r="116" customFormat="false" ht="15" hidden="false" customHeight="false" outlineLevel="0" collapsed="false">
      <c r="A116" s="10" t="s">
        <v>540</v>
      </c>
      <c r="B116" s="10" t="s">
        <v>541</v>
      </c>
      <c r="C116" s="6" t="s">
        <v>12</v>
      </c>
      <c r="D116" s="6" t="s">
        <v>17</v>
      </c>
      <c r="E116" s="6" t="s">
        <v>30</v>
      </c>
      <c r="F116" s="6" t="s">
        <v>64</v>
      </c>
      <c r="G116" s="6" t="s">
        <v>542</v>
      </c>
      <c r="H116" s="6" t="s">
        <v>543</v>
      </c>
      <c r="I116" s="6" t="s">
        <v>544</v>
      </c>
      <c r="J116" s="11" t="n">
        <v>44369</v>
      </c>
      <c r="K116" s="11" t="n">
        <v>46195</v>
      </c>
      <c r="L116" s="6" t="s">
        <v>68</v>
      </c>
      <c r="M116" s="6" t="str">
        <f aca="false">IF(K116="","sem data",IF(K116&gt;=Resumo!$B$3,"vigente","vencida"))</f>
        <v>vencida</v>
      </c>
      <c r="N116" s="7" t="n">
        <v>1682.75411394291</v>
      </c>
      <c r="O116" s="10"/>
      <c r="P116" s="6" t="s">
        <v>69</v>
      </c>
      <c r="Q116" s="6"/>
      <c r="R116" s="6"/>
      <c r="S116" s="6"/>
      <c r="T116" s="10" t="s">
        <v>545</v>
      </c>
      <c r="U116" s="12" t="n">
        <v>-8.364766</v>
      </c>
      <c r="V116" s="12" t="n">
        <v>-70.124913</v>
      </c>
    </row>
    <row r="117" customFormat="false" ht="15" hidden="false" customHeight="false" outlineLevel="0" collapsed="false">
      <c r="A117" s="10" t="s">
        <v>546</v>
      </c>
      <c r="B117" s="10" t="s">
        <v>547</v>
      </c>
      <c r="C117" s="6" t="s">
        <v>12</v>
      </c>
      <c r="D117" s="6" t="s">
        <v>17</v>
      </c>
      <c r="E117" s="6" t="s">
        <v>30</v>
      </c>
      <c r="F117" s="6" t="s">
        <v>64</v>
      </c>
      <c r="G117" s="6"/>
      <c r="H117" s="6" t="s">
        <v>543</v>
      </c>
      <c r="I117" s="6" t="s">
        <v>544</v>
      </c>
      <c r="J117" s="11" t="n">
        <v>44389</v>
      </c>
      <c r="K117" s="11" t="n">
        <v>45119</v>
      </c>
      <c r="L117" s="6" t="s">
        <v>68</v>
      </c>
      <c r="M117" s="6" t="str">
        <f aca="false">IF(K117="","sem data",IF(K117&gt;=Resumo!$B$3,"vigente","vencida"))</f>
        <v>vencida</v>
      </c>
      <c r="N117" s="7" t="n">
        <v>1147.05923572273</v>
      </c>
      <c r="O117" s="10"/>
      <c r="P117" s="6" t="s">
        <v>69</v>
      </c>
      <c r="Q117" s="6"/>
      <c r="R117" s="6"/>
      <c r="S117" s="6"/>
      <c r="T117" s="10"/>
      <c r="U117" s="12" t="n">
        <v>-8.36955</v>
      </c>
      <c r="V117" s="12" t="n">
        <v>-70.133026</v>
      </c>
    </row>
    <row r="118" customFormat="false" ht="15" hidden="false" customHeight="false" outlineLevel="0" collapsed="false">
      <c r="A118" s="10" t="s">
        <v>548</v>
      </c>
      <c r="B118" s="10" t="s">
        <v>549</v>
      </c>
      <c r="C118" s="6" t="s">
        <v>12</v>
      </c>
      <c r="D118" s="6" t="s">
        <v>17</v>
      </c>
      <c r="E118" s="6" t="s">
        <v>30</v>
      </c>
      <c r="F118" s="6" t="s">
        <v>64</v>
      </c>
      <c r="G118" s="6" t="s">
        <v>550</v>
      </c>
      <c r="H118" s="6" t="s">
        <v>551</v>
      </c>
      <c r="I118" s="6" t="s">
        <v>552</v>
      </c>
      <c r="J118" s="11" t="n">
        <v>44447</v>
      </c>
      <c r="K118" s="11" t="n">
        <v>46273</v>
      </c>
      <c r="L118" s="6" t="s">
        <v>68</v>
      </c>
      <c r="M118" s="6" t="str">
        <f aca="false">IF(K118="","sem data",IF(K118&gt;=Resumo!$B$3,"vigente","vencida"))</f>
        <v>vencida</v>
      </c>
      <c r="N118" s="7" t="n">
        <v>166.370429054498</v>
      </c>
      <c r="O118" s="10"/>
      <c r="P118" s="6" t="s">
        <v>69</v>
      </c>
      <c r="Q118" s="6"/>
      <c r="R118" s="6"/>
      <c r="S118" s="6"/>
      <c r="T118" s="10" t="s">
        <v>553</v>
      </c>
      <c r="U118" s="12" t="n">
        <v>-8.439052</v>
      </c>
      <c r="V118" s="12" t="n">
        <v>-70.158149</v>
      </c>
    </row>
    <row r="119" customFormat="false" ht="15" hidden="false" customHeight="false" outlineLevel="0" collapsed="false">
      <c r="A119" s="10" t="s">
        <v>554</v>
      </c>
      <c r="B119" s="10" t="s">
        <v>555</v>
      </c>
      <c r="C119" s="6" t="s">
        <v>12</v>
      </c>
      <c r="D119" s="6" t="s">
        <v>17</v>
      </c>
      <c r="E119" s="6" t="s">
        <v>30</v>
      </c>
      <c r="F119" s="6" t="s">
        <v>64</v>
      </c>
      <c r="G119" s="6"/>
      <c r="H119" s="6" t="s">
        <v>551</v>
      </c>
      <c r="I119" s="6" t="s">
        <v>552</v>
      </c>
      <c r="J119" s="11" t="n">
        <v>44449</v>
      </c>
      <c r="K119" s="11" t="n">
        <v>45179</v>
      </c>
      <c r="L119" s="6" t="s">
        <v>68</v>
      </c>
      <c r="M119" s="6" t="str">
        <f aca="false">IF(K119="","sem data",IF(K119&gt;=Resumo!$B$3,"vigente","vencida"))</f>
        <v>vencida</v>
      </c>
      <c r="N119" s="7" t="n">
        <v>166.370429054498</v>
      </c>
      <c r="O119" s="10"/>
      <c r="P119" s="6" t="s">
        <v>69</v>
      </c>
      <c r="Q119" s="6"/>
      <c r="R119" s="6"/>
      <c r="S119" s="6"/>
      <c r="T119" s="10"/>
      <c r="U119" s="12" t="n">
        <v>-8.439052</v>
      </c>
      <c r="V119" s="12" t="n">
        <v>-70.158149</v>
      </c>
    </row>
    <row r="120" customFormat="false" ht="15" hidden="false" customHeight="false" outlineLevel="0" collapsed="false">
      <c r="A120" s="10" t="s">
        <v>556</v>
      </c>
      <c r="B120" s="10" t="s">
        <v>557</v>
      </c>
      <c r="C120" s="6" t="s">
        <v>12</v>
      </c>
      <c r="D120" s="6" t="s">
        <v>17</v>
      </c>
      <c r="E120" s="6" t="s">
        <v>30</v>
      </c>
      <c r="F120" s="6" t="s">
        <v>64</v>
      </c>
      <c r="G120" s="6"/>
      <c r="H120" s="6" t="s">
        <v>495</v>
      </c>
      <c r="I120" s="6" t="s">
        <v>132</v>
      </c>
      <c r="J120" s="11" t="n">
        <v>44461</v>
      </c>
      <c r="K120" s="11" t="n">
        <v>45191</v>
      </c>
      <c r="L120" s="6" t="s">
        <v>68</v>
      </c>
      <c r="M120" s="6" t="str">
        <f aca="false">IF(K120="","sem data",IF(K120&gt;=Resumo!$B$3,"vigente","vencida"))</f>
        <v>vencida</v>
      </c>
      <c r="N120" s="7" t="n">
        <v>2517.93231045351</v>
      </c>
      <c r="O120" s="10" t="s">
        <v>496</v>
      </c>
      <c r="P120" s="6" t="s">
        <v>69</v>
      </c>
      <c r="Q120" s="6"/>
      <c r="R120" s="6"/>
      <c r="S120" s="6"/>
      <c r="T120" s="10"/>
      <c r="U120" s="12" t="n">
        <v>-8.814225</v>
      </c>
      <c r="V120" s="12" t="n">
        <v>-69.787222</v>
      </c>
    </row>
    <row r="121" customFormat="false" ht="15" hidden="false" customHeight="false" outlineLevel="0" collapsed="false">
      <c r="A121" s="10" t="s">
        <v>558</v>
      </c>
      <c r="B121" s="10" t="s">
        <v>559</v>
      </c>
      <c r="C121" s="6" t="s">
        <v>12</v>
      </c>
      <c r="D121" s="6" t="s">
        <v>17</v>
      </c>
      <c r="E121" s="6" t="s">
        <v>30</v>
      </c>
      <c r="F121" s="6" t="s">
        <v>64</v>
      </c>
      <c r="G121" s="6" t="s">
        <v>560</v>
      </c>
      <c r="H121" s="6" t="s">
        <v>561</v>
      </c>
      <c r="I121" s="6" t="s">
        <v>562</v>
      </c>
      <c r="J121" s="11" t="n">
        <v>44564</v>
      </c>
      <c r="K121" s="11" t="n">
        <v>46390</v>
      </c>
      <c r="L121" s="6" t="s">
        <v>68</v>
      </c>
      <c r="M121" s="6" t="str">
        <f aca="false">IF(K121="","sem data",IF(K121&gt;=Resumo!$B$3,"vigente","vencida"))</f>
        <v>vigente</v>
      </c>
      <c r="N121" s="7" t="n">
        <v>298.885411320345</v>
      </c>
      <c r="O121" s="10"/>
      <c r="P121" s="6" t="s">
        <v>69</v>
      </c>
      <c r="Q121" s="6"/>
      <c r="R121" s="6"/>
      <c r="S121" s="6"/>
      <c r="T121" s="10" t="s">
        <v>563</v>
      </c>
      <c r="U121" s="12" t="n">
        <v>-8.318197</v>
      </c>
      <c r="V121" s="12" t="n">
        <v>-70.302215</v>
      </c>
    </row>
    <row r="122" customFormat="false" ht="15" hidden="false" customHeight="false" outlineLevel="0" collapsed="false">
      <c r="A122" s="10" t="s">
        <v>564</v>
      </c>
      <c r="B122" s="10" t="s">
        <v>565</v>
      </c>
      <c r="C122" s="6" t="s">
        <v>12</v>
      </c>
      <c r="D122" s="6" t="s">
        <v>17</v>
      </c>
      <c r="E122" s="6" t="s">
        <v>30</v>
      </c>
      <c r="F122" s="6" t="s">
        <v>64</v>
      </c>
      <c r="G122" s="6"/>
      <c r="H122" s="6" t="s">
        <v>561</v>
      </c>
      <c r="I122" s="6" t="s">
        <v>562</v>
      </c>
      <c r="J122" s="11" t="n">
        <v>44568</v>
      </c>
      <c r="K122" s="11" t="n">
        <v>45298</v>
      </c>
      <c r="L122" s="6" t="s">
        <v>68</v>
      </c>
      <c r="M122" s="6" t="str">
        <f aca="false">IF(K122="","sem data",IF(K122&gt;=Resumo!$B$3,"vigente","vencida"))</f>
        <v>vencida</v>
      </c>
      <c r="N122" s="7" t="n">
        <v>298.885411320345</v>
      </c>
      <c r="O122" s="10"/>
      <c r="P122" s="6" t="s">
        <v>69</v>
      </c>
      <c r="Q122" s="6"/>
      <c r="R122" s="6"/>
      <c r="S122" s="6"/>
      <c r="T122" s="10"/>
      <c r="U122" s="12" t="n">
        <v>-8.318197</v>
      </c>
      <c r="V122" s="12" t="n">
        <v>-70.302215</v>
      </c>
    </row>
    <row r="123" customFormat="false" ht="15" hidden="false" customHeight="false" outlineLevel="0" collapsed="false">
      <c r="A123" s="10" t="s">
        <v>566</v>
      </c>
      <c r="B123" s="10" t="s">
        <v>567</v>
      </c>
      <c r="C123" s="6" t="s">
        <v>12</v>
      </c>
      <c r="D123" s="6" t="s">
        <v>17</v>
      </c>
      <c r="E123" s="6" t="s">
        <v>30</v>
      </c>
      <c r="F123" s="6" t="s">
        <v>64</v>
      </c>
      <c r="G123" s="6"/>
      <c r="H123" s="6" t="s">
        <v>479</v>
      </c>
      <c r="I123" s="6" t="s">
        <v>480</v>
      </c>
      <c r="J123" s="11" t="n">
        <v>44678</v>
      </c>
      <c r="K123" s="11" t="n">
        <v>45409</v>
      </c>
      <c r="L123" s="6" t="s">
        <v>68</v>
      </c>
      <c r="M123" s="6" t="str">
        <f aca="false">IF(K123="","sem data",IF(K123&gt;=Resumo!$B$3,"vigente","vencida"))</f>
        <v>vencida</v>
      </c>
      <c r="N123" s="7" t="n">
        <v>3634.80597699175</v>
      </c>
      <c r="O123" s="10" t="s">
        <v>481</v>
      </c>
      <c r="P123" s="6" t="s">
        <v>69</v>
      </c>
      <c r="Q123" s="6"/>
      <c r="R123" s="6"/>
      <c r="S123" s="6"/>
      <c r="T123" s="10"/>
      <c r="U123" s="12" t="n">
        <v>-8.38619</v>
      </c>
      <c r="V123" s="12" t="n">
        <v>-69.828279</v>
      </c>
    </row>
    <row r="124" customFormat="false" ht="15" hidden="false" customHeight="false" outlineLevel="0" collapsed="false">
      <c r="A124" s="10" t="s">
        <v>568</v>
      </c>
      <c r="B124" s="10" t="s">
        <v>569</v>
      </c>
      <c r="C124" s="6" t="s">
        <v>12</v>
      </c>
      <c r="D124" s="6" t="s">
        <v>17</v>
      </c>
      <c r="E124" s="6" t="s">
        <v>30</v>
      </c>
      <c r="F124" s="6" t="s">
        <v>64</v>
      </c>
      <c r="G124" s="6" t="s">
        <v>570</v>
      </c>
      <c r="H124" s="6" t="s">
        <v>571</v>
      </c>
      <c r="I124" s="6" t="s">
        <v>572</v>
      </c>
      <c r="J124" s="11" t="n">
        <v>44712</v>
      </c>
      <c r="K124" s="11" t="n">
        <v>46538</v>
      </c>
      <c r="L124" s="6" t="s">
        <v>68</v>
      </c>
      <c r="M124" s="6" t="str">
        <f aca="false">IF(K124="","sem data",IF(K124&gt;=Resumo!$B$3,"vigente","vencida"))</f>
        <v>vigente</v>
      </c>
      <c r="N124" s="7" t="n">
        <v>2626.80713623864</v>
      </c>
      <c r="O124" s="10" t="s">
        <v>573</v>
      </c>
      <c r="P124" s="6" t="s">
        <v>69</v>
      </c>
      <c r="Q124" s="6"/>
      <c r="R124" s="6"/>
      <c r="S124" s="6"/>
      <c r="T124" s="10" t="s">
        <v>574</v>
      </c>
      <c r="U124" s="12" t="n">
        <v>-8.351254</v>
      </c>
      <c r="V124" s="12" t="n">
        <v>-70.015541</v>
      </c>
    </row>
    <row r="125" customFormat="false" ht="15" hidden="false" customHeight="false" outlineLevel="0" collapsed="false">
      <c r="A125" s="10" t="s">
        <v>575</v>
      </c>
      <c r="B125" s="10" t="s">
        <v>576</v>
      </c>
      <c r="C125" s="6" t="s">
        <v>12</v>
      </c>
      <c r="D125" s="6" t="s">
        <v>17</v>
      </c>
      <c r="E125" s="6" t="s">
        <v>30</v>
      </c>
      <c r="F125" s="6" t="s">
        <v>64</v>
      </c>
      <c r="G125" s="6"/>
      <c r="H125" s="6" t="s">
        <v>571</v>
      </c>
      <c r="I125" s="6" t="s">
        <v>572</v>
      </c>
      <c r="J125" s="11" t="n">
        <v>44712</v>
      </c>
      <c r="K125" s="11" t="n">
        <v>45443</v>
      </c>
      <c r="L125" s="6" t="s">
        <v>68</v>
      </c>
      <c r="M125" s="6" t="str">
        <f aca="false">IF(K125="","sem data",IF(K125&gt;=Resumo!$B$3,"vigente","vencida"))</f>
        <v>vencida</v>
      </c>
      <c r="N125" s="7" t="n">
        <v>2481.439898103</v>
      </c>
      <c r="O125" s="10" t="s">
        <v>573</v>
      </c>
      <c r="P125" s="6" t="s">
        <v>69</v>
      </c>
      <c r="Q125" s="6"/>
      <c r="R125" s="6"/>
      <c r="S125" s="6"/>
      <c r="T125" s="10"/>
      <c r="U125" s="12" t="n">
        <v>-8.359258</v>
      </c>
      <c r="V125" s="12" t="n">
        <v>-70.000848</v>
      </c>
    </row>
    <row r="126" customFormat="false" ht="15" hidden="false" customHeight="false" outlineLevel="0" collapsed="false">
      <c r="A126" s="10" t="s">
        <v>577</v>
      </c>
      <c r="B126" s="10" t="s">
        <v>578</v>
      </c>
      <c r="C126" s="6" t="s">
        <v>12</v>
      </c>
      <c r="D126" s="6" t="s">
        <v>17</v>
      </c>
      <c r="E126" s="6" t="s">
        <v>30</v>
      </c>
      <c r="F126" s="6" t="s">
        <v>64</v>
      </c>
      <c r="G126" s="6"/>
      <c r="H126" s="6" t="s">
        <v>513</v>
      </c>
      <c r="I126" s="6" t="s">
        <v>514</v>
      </c>
      <c r="J126" s="11" t="n">
        <v>44736</v>
      </c>
      <c r="K126" s="11" t="n">
        <v>45467</v>
      </c>
      <c r="L126" s="6" t="s">
        <v>68</v>
      </c>
      <c r="M126" s="6" t="str">
        <f aca="false">IF(K126="","sem data",IF(K126&gt;=Resumo!$B$3,"vigente","vencida"))</f>
        <v>vencida</v>
      </c>
      <c r="N126" s="7" t="n">
        <v>4077.00860013331</v>
      </c>
      <c r="O126" s="10" t="s">
        <v>515</v>
      </c>
      <c r="P126" s="6" t="s">
        <v>69</v>
      </c>
      <c r="Q126" s="6"/>
      <c r="R126" s="6"/>
      <c r="S126" s="6"/>
      <c r="T126" s="10"/>
      <c r="U126" s="12" t="n">
        <v>-8.643168</v>
      </c>
      <c r="V126" s="12" t="n">
        <v>-70.186064</v>
      </c>
    </row>
    <row r="127" customFormat="false" ht="15" hidden="false" customHeight="false" outlineLevel="0" collapsed="false">
      <c r="A127" s="10" t="s">
        <v>579</v>
      </c>
      <c r="B127" s="10" t="s">
        <v>580</v>
      </c>
      <c r="C127" s="6" t="s">
        <v>12</v>
      </c>
      <c r="D127" s="6" t="s">
        <v>17</v>
      </c>
      <c r="E127" s="6" t="s">
        <v>30</v>
      </c>
      <c r="F127" s="6" t="s">
        <v>64</v>
      </c>
      <c r="G127" s="6" t="s">
        <v>581</v>
      </c>
      <c r="H127" s="6" t="s">
        <v>582</v>
      </c>
      <c r="I127" s="6" t="s">
        <v>583</v>
      </c>
      <c r="J127" s="11" t="n">
        <v>44769</v>
      </c>
      <c r="K127" s="11" t="n">
        <v>46595</v>
      </c>
      <c r="L127" s="6" t="s">
        <v>68</v>
      </c>
      <c r="M127" s="6" t="str">
        <f aca="false">IF(K127="","sem data",IF(K127&gt;=Resumo!$B$3,"vigente","vencida"))</f>
        <v>vigente</v>
      </c>
      <c r="N127" s="7" t="n">
        <v>405.816354654624</v>
      </c>
      <c r="O127" s="10"/>
      <c r="P127" s="6" t="s">
        <v>69</v>
      </c>
      <c r="Q127" s="6"/>
      <c r="R127" s="6"/>
      <c r="S127" s="6"/>
      <c r="T127" s="10" t="s">
        <v>584</v>
      </c>
      <c r="U127" s="12" t="n">
        <v>-7.923855</v>
      </c>
      <c r="V127" s="12" t="n">
        <v>-70.07566</v>
      </c>
    </row>
    <row r="128" customFormat="false" ht="15" hidden="false" customHeight="false" outlineLevel="0" collapsed="false">
      <c r="A128" s="10" t="s">
        <v>585</v>
      </c>
      <c r="B128" s="10" t="s">
        <v>586</v>
      </c>
      <c r="C128" s="6" t="s">
        <v>12</v>
      </c>
      <c r="D128" s="6" t="s">
        <v>17</v>
      </c>
      <c r="E128" s="6" t="s">
        <v>30</v>
      </c>
      <c r="F128" s="6" t="s">
        <v>64</v>
      </c>
      <c r="G128" s="6" t="s">
        <v>587</v>
      </c>
      <c r="H128" s="6" t="s">
        <v>588</v>
      </c>
      <c r="I128" s="6" t="s">
        <v>589</v>
      </c>
      <c r="J128" s="11" t="n">
        <v>44789</v>
      </c>
      <c r="K128" s="11" t="n">
        <v>46615</v>
      </c>
      <c r="L128" s="6" t="s">
        <v>68</v>
      </c>
      <c r="M128" s="6" t="str">
        <f aca="false">IF(K128="","sem data",IF(K128&gt;=Resumo!$B$3,"vigente","vencida"))</f>
        <v>vigente</v>
      </c>
      <c r="N128" s="7" t="n">
        <v>24131.2103743838</v>
      </c>
      <c r="O128" s="10"/>
      <c r="P128" s="6" t="s">
        <v>69</v>
      </c>
      <c r="Q128" s="6"/>
      <c r="R128" s="6"/>
      <c r="S128" s="6"/>
      <c r="T128" s="10" t="s">
        <v>590</v>
      </c>
      <c r="U128" s="12" t="n">
        <v>-8.919612</v>
      </c>
      <c r="V128" s="12" t="n">
        <v>-69.995907</v>
      </c>
    </row>
    <row r="129" customFormat="false" ht="15" hidden="false" customHeight="false" outlineLevel="0" collapsed="false">
      <c r="A129" s="10" t="s">
        <v>591</v>
      </c>
      <c r="B129" s="10" t="s">
        <v>592</v>
      </c>
      <c r="C129" s="6" t="s">
        <v>12</v>
      </c>
      <c r="D129" s="6" t="s">
        <v>17</v>
      </c>
      <c r="E129" s="6" t="s">
        <v>30</v>
      </c>
      <c r="F129" s="6" t="s">
        <v>64</v>
      </c>
      <c r="G129" s="6"/>
      <c r="H129" s="6" t="s">
        <v>588</v>
      </c>
      <c r="I129" s="6" t="s">
        <v>589</v>
      </c>
      <c r="J129" s="11" t="n">
        <v>44789</v>
      </c>
      <c r="K129" s="11" t="n">
        <v>45520</v>
      </c>
      <c r="L129" s="6" t="s">
        <v>68</v>
      </c>
      <c r="M129" s="6" t="str">
        <f aca="false">IF(K129="","sem data",IF(K129&gt;=Resumo!$B$3,"vigente","vencida"))</f>
        <v>vencida</v>
      </c>
      <c r="N129" s="7" t="n">
        <v>2001.17430218448</v>
      </c>
      <c r="O129" s="10"/>
      <c r="P129" s="6" t="s">
        <v>69</v>
      </c>
      <c r="Q129" s="6"/>
      <c r="R129" s="6"/>
      <c r="S129" s="6"/>
      <c r="T129" s="10"/>
      <c r="U129" s="12" t="n">
        <v>-8.829674</v>
      </c>
      <c r="V129" s="12" t="n">
        <v>-69.975253</v>
      </c>
    </row>
    <row r="130" customFormat="false" ht="15" hidden="false" customHeight="false" outlineLevel="0" collapsed="false">
      <c r="A130" s="10" t="s">
        <v>593</v>
      </c>
      <c r="B130" s="10" t="s">
        <v>594</v>
      </c>
      <c r="C130" s="6" t="s">
        <v>12</v>
      </c>
      <c r="D130" s="6" t="s">
        <v>17</v>
      </c>
      <c r="E130" s="6" t="s">
        <v>30</v>
      </c>
      <c r="F130" s="6" t="s">
        <v>64</v>
      </c>
      <c r="G130" s="6" t="s">
        <v>595</v>
      </c>
      <c r="H130" s="6" t="s">
        <v>596</v>
      </c>
      <c r="I130" s="6" t="s">
        <v>597</v>
      </c>
      <c r="J130" s="11" t="n">
        <v>45000</v>
      </c>
      <c r="K130" s="11" t="n">
        <v>46827</v>
      </c>
      <c r="L130" s="6" t="s">
        <v>68</v>
      </c>
      <c r="M130" s="6" t="str">
        <f aca="false">IF(K130="","sem data",IF(K130&gt;=Resumo!$B$3,"vigente","vencida"))</f>
        <v>vigente</v>
      </c>
      <c r="N130" s="7" t="n">
        <v>651.655197667962</v>
      </c>
      <c r="O130" s="10"/>
      <c r="P130" s="6" t="s">
        <v>69</v>
      </c>
      <c r="Q130" s="6"/>
      <c r="R130" s="6"/>
      <c r="S130" s="6"/>
      <c r="T130" s="10" t="s">
        <v>598</v>
      </c>
      <c r="U130" s="12" t="n">
        <v>-8.504107</v>
      </c>
      <c r="V130" s="12" t="n">
        <v>-70.158368</v>
      </c>
    </row>
    <row r="131" customFormat="false" ht="15" hidden="false" customHeight="false" outlineLevel="0" collapsed="false">
      <c r="A131" s="10" t="s">
        <v>599</v>
      </c>
      <c r="B131" s="10" t="s">
        <v>600</v>
      </c>
      <c r="C131" s="6" t="s">
        <v>12</v>
      </c>
      <c r="D131" s="6" t="s">
        <v>17</v>
      </c>
      <c r="E131" s="6" t="s">
        <v>30</v>
      </c>
      <c r="F131" s="6" t="s">
        <v>64</v>
      </c>
      <c r="G131" s="6"/>
      <c r="H131" s="6" t="s">
        <v>596</v>
      </c>
      <c r="I131" s="6" t="s">
        <v>597</v>
      </c>
      <c r="J131" s="11" t="n">
        <v>45000</v>
      </c>
      <c r="K131" s="11" t="n">
        <v>45731</v>
      </c>
      <c r="L131" s="6" t="s">
        <v>68</v>
      </c>
      <c r="M131" s="6" t="str">
        <f aca="false">IF(K131="","sem data",IF(K131&gt;=Resumo!$B$3,"vigente","vencida"))</f>
        <v>vencida</v>
      </c>
      <c r="N131" s="7" t="n">
        <v>651.655197667962</v>
      </c>
      <c r="O131" s="10"/>
      <c r="P131" s="6" t="s">
        <v>69</v>
      </c>
      <c r="Q131" s="6"/>
      <c r="R131" s="6"/>
      <c r="S131" s="6"/>
      <c r="T131" s="10"/>
      <c r="U131" s="12" t="n">
        <v>-8.504107</v>
      </c>
      <c r="V131" s="12" t="n">
        <v>-70.158368</v>
      </c>
    </row>
    <row r="132" customFormat="false" ht="15" hidden="false" customHeight="false" outlineLevel="0" collapsed="false">
      <c r="A132" s="10" t="s">
        <v>601</v>
      </c>
      <c r="B132" s="10" t="s">
        <v>602</v>
      </c>
      <c r="C132" s="6" t="s">
        <v>12</v>
      </c>
      <c r="D132" s="6" t="s">
        <v>17</v>
      </c>
      <c r="E132" s="6" t="s">
        <v>30</v>
      </c>
      <c r="F132" s="6" t="s">
        <v>326</v>
      </c>
      <c r="G132" s="6" t="s">
        <v>603</v>
      </c>
      <c r="H132" s="6" t="s">
        <v>571</v>
      </c>
      <c r="I132" s="6" t="s">
        <v>572</v>
      </c>
      <c r="J132" s="11" t="n">
        <v>45026</v>
      </c>
      <c r="K132" s="11" t="n">
        <v>46853</v>
      </c>
      <c r="L132" s="6" t="s">
        <v>68</v>
      </c>
      <c r="M132" s="6" t="str">
        <f aca="false">IF(K132="","sem data",IF(K132&gt;=Resumo!$B$3,"vigente","vencida"))</f>
        <v>vigente</v>
      </c>
      <c r="N132" s="7" t="n">
        <v>1766.97522265952</v>
      </c>
      <c r="O132" s="10"/>
      <c r="P132" s="6" t="s">
        <v>69</v>
      </c>
      <c r="Q132" s="6"/>
      <c r="R132" s="6"/>
      <c r="S132" s="6"/>
      <c r="T132" s="10" t="s">
        <v>604</v>
      </c>
      <c r="U132" s="12" t="n">
        <v>-8.326245</v>
      </c>
      <c r="V132" s="12" t="n">
        <v>-70.012416</v>
      </c>
    </row>
    <row r="133" customFormat="false" ht="15" hidden="false" customHeight="false" outlineLevel="0" collapsed="false">
      <c r="A133" s="10" t="s">
        <v>605</v>
      </c>
      <c r="B133" s="10" t="s">
        <v>606</v>
      </c>
      <c r="C133" s="6" t="s">
        <v>12</v>
      </c>
      <c r="D133" s="6" t="s">
        <v>17</v>
      </c>
      <c r="E133" s="6" t="s">
        <v>30</v>
      </c>
      <c r="F133" s="6" t="s">
        <v>326</v>
      </c>
      <c r="G133" s="6"/>
      <c r="H133" s="6" t="s">
        <v>571</v>
      </c>
      <c r="I133" s="6" t="s">
        <v>572</v>
      </c>
      <c r="J133" s="11" t="n">
        <v>45026</v>
      </c>
      <c r="K133" s="11" t="n">
        <v>45757</v>
      </c>
      <c r="L133" s="6" t="s">
        <v>68</v>
      </c>
      <c r="M133" s="6" t="str">
        <f aca="false">IF(K133="","sem data",IF(K133&gt;=Resumo!$B$3,"vigente","vencida"))</f>
        <v>vencida</v>
      </c>
      <c r="N133" s="7" t="n">
        <v>1766.97522265952</v>
      </c>
      <c r="O133" s="10"/>
      <c r="P133" s="6" t="s">
        <v>69</v>
      </c>
      <c r="Q133" s="6"/>
      <c r="R133" s="6"/>
      <c r="S133" s="6"/>
      <c r="T133" s="10"/>
      <c r="U133" s="12" t="n">
        <v>-8.326245</v>
      </c>
      <c r="V133" s="12" t="n">
        <v>-70.012416</v>
      </c>
    </row>
    <row r="134" customFormat="false" ht="15" hidden="false" customHeight="false" outlineLevel="0" collapsed="false">
      <c r="A134" s="10" t="s">
        <v>607</v>
      </c>
      <c r="B134" s="10" t="s">
        <v>608</v>
      </c>
      <c r="C134" s="6" t="s">
        <v>12</v>
      </c>
      <c r="D134" s="6" t="s">
        <v>17</v>
      </c>
      <c r="E134" s="6" t="s">
        <v>30</v>
      </c>
      <c r="F134" s="6" t="s">
        <v>64</v>
      </c>
      <c r="G134" s="6"/>
      <c r="H134" s="6" t="s">
        <v>495</v>
      </c>
      <c r="I134" s="6" t="s">
        <v>132</v>
      </c>
      <c r="J134" s="11" t="n">
        <v>45083</v>
      </c>
      <c r="K134" s="11" t="n">
        <v>45814</v>
      </c>
      <c r="L134" s="6" t="s">
        <v>68</v>
      </c>
      <c r="M134" s="6" t="str">
        <f aca="false">IF(K134="","sem data",IF(K134&gt;=Resumo!$B$3,"vigente","vencida"))</f>
        <v>vencida</v>
      </c>
      <c r="N134" s="7" t="n">
        <v>3200.32472888098</v>
      </c>
      <c r="O134" s="10" t="s">
        <v>496</v>
      </c>
      <c r="P134" s="6" t="s">
        <v>69</v>
      </c>
      <c r="Q134" s="6"/>
      <c r="R134" s="6"/>
      <c r="S134" s="6"/>
      <c r="T134" s="10"/>
      <c r="U134" s="12" t="n">
        <v>-8.787655</v>
      </c>
      <c r="V134" s="12" t="n">
        <v>-69.810706</v>
      </c>
    </row>
    <row r="135" customFormat="false" ht="15" hidden="false" customHeight="false" outlineLevel="0" collapsed="false">
      <c r="A135" s="10" t="s">
        <v>609</v>
      </c>
      <c r="B135" s="10" t="s">
        <v>610</v>
      </c>
      <c r="C135" s="6" t="s">
        <v>12</v>
      </c>
      <c r="D135" s="6" t="s">
        <v>17</v>
      </c>
      <c r="E135" s="6" t="s">
        <v>30</v>
      </c>
      <c r="F135" s="6" t="s">
        <v>64</v>
      </c>
      <c r="G135" s="6" t="s">
        <v>611</v>
      </c>
      <c r="H135" s="6" t="s">
        <v>612</v>
      </c>
      <c r="I135" s="6" t="s">
        <v>613</v>
      </c>
      <c r="J135" s="11" t="n">
        <v>45100</v>
      </c>
      <c r="K135" s="11" t="n">
        <v>46927</v>
      </c>
      <c r="L135" s="6" t="s">
        <v>68</v>
      </c>
      <c r="M135" s="6" t="str">
        <f aca="false">IF(K135="","sem data",IF(K135&gt;=Resumo!$B$3,"vigente","vencida"))</f>
        <v>vigente</v>
      </c>
      <c r="N135" s="7" t="n">
        <v>602.10265896083</v>
      </c>
      <c r="O135" s="10"/>
      <c r="P135" s="6" t="s">
        <v>69</v>
      </c>
      <c r="Q135" s="6"/>
      <c r="R135" s="6"/>
      <c r="S135" s="6"/>
      <c r="T135" s="10" t="s">
        <v>614</v>
      </c>
      <c r="U135" s="12" t="n">
        <v>-8.227357</v>
      </c>
      <c r="V135" s="12" t="n">
        <v>-70.36689</v>
      </c>
    </row>
    <row r="136" customFormat="false" ht="15" hidden="false" customHeight="false" outlineLevel="0" collapsed="false">
      <c r="A136" s="10" t="s">
        <v>615</v>
      </c>
      <c r="B136" s="10" t="s">
        <v>616</v>
      </c>
      <c r="C136" s="6" t="s">
        <v>12</v>
      </c>
      <c r="D136" s="6" t="s">
        <v>17</v>
      </c>
      <c r="E136" s="6" t="s">
        <v>30</v>
      </c>
      <c r="F136" s="6" t="s">
        <v>64</v>
      </c>
      <c r="G136" s="6"/>
      <c r="H136" s="6" t="s">
        <v>612</v>
      </c>
      <c r="I136" s="6" t="s">
        <v>613</v>
      </c>
      <c r="J136" s="11" t="n">
        <v>45100</v>
      </c>
      <c r="K136" s="11" t="n">
        <v>45831</v>
      </c>
      <c r="L136" s="6" t="s">
        <v>68</v>
      </c>
      <c r="M136" s="6" t="str">
        <f aca="false">IF(K136="","sem data",IF(K136&gt;=Resumo!$B$3,"vigente","vencida"))</f>
        <v>vencida</v>
      </c>
      <c r="N136" s="7" t="n">
        <v>602.10265896083</v>
      </c>
      <c r="O136" s="10"/>
      <c r="P136" s="6" t="s">
        <v>69</v>
      </c>
      <c r="Q136" s="6"/>
      <c r="R136" s="6"/>
      <c r="S136" s="6"/>
      <c r="T136" s="10"/>
      <c r="U136" s="12" t="n">
        <v>-8.227357</v>
      </c>
      <c r="V136" s="12" t="n">
        <v>-70.36689</v>
      </c>
    </row>
    <row r="137" customFormat="false" ht="15" hidden="false" customHeight="false" outlineLevel="0" collapsed="false">
      <c r="A137" s="10" t="s">
        <v>617</v>
      </c>
      <c r="B137" s="10" t="s">
        <v>618</v>
      </c>
      <c r="C137" s="6" t="s">
        <v>12</v>
      </c>
      <c r="D137" s="6" t="s">
        <v>17</v>
      </c>
      <c r="E137" s="6" t="s">
        <v>30</v>
      </c>
      <c r="F137" s="6" t="s">
        <v>64</v>
      </c>
      <c r="G137" s="6"/>
      <c r="H137" s="6" t="s">
        <v>524</v>
      </c>
      <c r="I137" s="6" t="s">
        <v>132</v>
      </c>
      <c r="J137" s="11" t="n">
        <v>45142</v>
      </c>
      <c r="K137" s="11" t="n">
        <v>45873</v>
      </c>
      <c r="L137" s="6" t="s">
        <v>68</v>
      </c>
      <c r="M137" s="6" t="str">
        <f aca="false">IF(K137="","sem data",IF(K137&gt;=Resumo!$B$3,"vigente","vencida"))</f>
        <v>vencida</v>
      </c>
      <c r="N137" s="7" t="n">
        <v>325.894116138405</v>
      </c>
      <c r="O137" s="10" t="s">
        <v>525</v>
      </c>
      <c r="P137" s="6" t="s">
        <v>69</v>
      </c>
      <c r="Q137" s="6"/>
      <c r="R137" s="6"/>
      <c r="S137" s="6"/>
      <c r="T137" s="10"/>
      <c r="U137" s="12" t="n">
        <v>-8.578369</v>
      </c>
      <c r="V137" s="12" t="n">
        <v>-69.748105</v>
      </c>
    </row>
    <row r="138" customFormat="false" ht="15" hidden="false" customHeight="false" outlineLevel="0" collapsed="false">
      <c r="A138" s="10" t="s">
        <v>619</v>
      </c>
      <c r="B138" s="10" t="s">
        <v>620</v>
      </c>
      <c r="C138" s="6" t="s">
        <v>12</v>
      </c>
      <c r="D138" s="6" t="s">
        <v>17</v>
      </c>
      <c r="E138" s="6" t="s">
        <v>30</v>
      </c>
      <c r="F138" s="6" t="s">
        <v>64</v>
      </c>
      <c r="G138" s="6" t="s">
        <v>621</v>
      </c>
      <c r="H138" s="6" t="s">
        <v>622</v>
      </c>
      <c r="I138" s="6" t="s">
        <v>623</v>
      </c>
      <c r="J138" s="11" t="n">
        <v>45316</v>
      </c>
      <c r="K138" s="11" t="n">
        <v>47143</v>
      </c>
      <c r="L138" s="6" t="s">
        <v>68</v>
      </c>
      <c r="M138" s="6" t="str">
        <f aca="false">IF(K138="","sem data",IF(K138&gt;=Resumo!$B$3,"vigente","vencida"))</f>
        <v>vigente</v>
      </c>
      <c r="N138" s="7" t="n">
        <v>42572.8331751879</v>
      </c>
      <c r="O138" s="10"/>
      <c r="P138" s="6" t="s">
        <v>69</v>
      </c>
      <c r="Q138" s="6"/>
      <c r="R138" s="6"/>
      <c r="S138" s="6"/>
      <c r="T138" s="10" t="s">
        <v>624</v>
      </c>
      <c r="U138" s="12" t="n">
        <v>-8.118484</v>
      </c>
      <c r="V138" s="12" t="n">
        <v>-69.79392</v>
      </c>
    </row>
    <row r="139" customFormat="false" ht="15" hidden="false" customHeight="false" outlineLevel="0" collapsed="false">
      <c r="A139" s="10" t="s">
        <v>625</v>
      </c>
      <c r="B139" s="10" t="s">
        <v>626</v>
      </c>
      <c r="C139" s="6" t="s">
        <v>12</v>
      </c>
      <c r="D139" s="6" t="s">
        <v>17</v>
      </c>
      <c r="E139" s="6" t="s">
        <v>30</v>
      </c>
      <c r="F139" s="6" t="s">
        <v>64</v>
      </c>
      <c r="G139" s="6"/>
      <c r="H139" s="6" t="s">
        <v>622</v>
      </c>
      <c r="I139" s="6" t="s">
        <v>623</v>
      </c>
      <c r="J139" s="11" t="n">
        <v>45316</v>
      </c>
      <c r="K139" s="11" t="n">
        <v>46047</v>
      </c>
      <c r="L139" s="6" t="s">
        <v>68</v>
      </c>
      <c r="M139" s="6" t="str">
        <f aca="false">IF(K139="","sem data",IF(K139&gt;=Resumo!$B$3,"vigente","vencida"))</f>
        <v>vencida</v>
      </c>
      <c r="N139" s="7" t="n">
        <v>1004.73102456798</v>
      </c>
      <c r="O139" s="10"/>
      <c r="P139" s="6" t="s">
        <v>69</v>
      </c>
      <c r="Q139" s="6"/>
      <c r="R139" s="6"/>
      <c r="S139" s="6"/>
      <c r="T139" s="10"/>
      <c r="U139" s="12" t="n">
        <v>-8.326629</v>
      </c>
      <c r="V139" s="12" t="n">
        <v>-69.912532</v>
      </c>
    </row>
    <row r="140" customFormat="false" ht="15" hidden="false" customHeight="false" outlineLevel="0" collapsed="false">
      <c r="A140" s="10" t="s">
        <v>627</v>
      </c>
      <c r="B140" s="10" t="s">
        <v>628</v>
      </c>
      <c r="C140" s="6" t="s">
        <v>12</v>
      </c>
      <c r="D140" s="6" t="s">
        <v>17</v>
      </c>
      <c r="E140" s="6" t="s">
        <v>30</v>
      </c>
      <c r="F140" s="6" t="s">
        <v>64</v>
      </c>
      <c r="G140" s="6" t="s">
        <v>529</v>
      </c>
      <c r="H140" s="6" t="s">
        <v>524</v>
      </c>
      <c r="I140" s="6" t="s">
        <v>132</v>
      </c>
      <c r="J140" s="11" t="n">
        <v>45352</v>
      </c>
      <c r="K140" s="11" t="n">
        <v>47178</v>
      </c>
      <c r="L140" s="6" t="s">
        <v>68</v>
      </c>
      <c r="M140" s="6" t="str">
        <f aca="false">IF(K140="","sem data",IF(K140&gt;=Resumo!$B$3,"vigente","vencida"))</f>
        <v>vigente</v>
      </c>
      <c r="N140" s="7" t="n">
        <v>10979.0469930342</v>
      </c>
      <c r="O140" s="10"/>
      <c r="P140" s="6" t="s">
        <v>69</v>
      </c>
      <c r="Q140" s="6"/>
      <c r="R140" s="6"/>
      <c r="S140" s="6"/>
      <c r="T140" s="10" t="s">
        <v>629</v>
      </c>
      <c r="U140" s="12" t="n">
        <v>-8.384387</v>
      </c>
      <c r="V140" s="12" t="n">
        <v>-69.750789</v>
      </c>
    </row>
    <row r="141" customFormat="false" ht="15" hidden="false" customHeight="false" outlineLevel="0" collapsed="false">
      <c r="A141" s="10" t="s">
        <v>630</v>
      </c>
      <c r="B141" s="10" t="s">
        <v>631</v>
      </c>
      <c r="C141" s="6" t="s">
        <v>12</v>
      </c>
      <c r="D141" s="6" t="s">
        <v>17</v>
      </c>
      <c r="E141" s="6" t="s">
        <v>30</v>
      </c>
      <c r="F141" s="6" t="s">
        <v>64</v>
      </c>
      <c r="G141" s="6"/>
      <c r="H141" s="6" t="s">
        <v>524</v>
      </c>
      <c r="I141" s="6" t="s">
        <v>132</v>
      </c>
      <c r="J141" s="11" t="n">
        <v>45352</v>
      </c>
      <c r="K141" s="11" t="n">
        <v>46082</v>
      </c>
      <c r="L141" s="6" t="s">
        <v>68</v>
      </c>
      <c r="M141" s="6" t="str">
        <f aca="false">IF(K141="","sem data",IF(K141&gt;=Resumo!$B$3,"vigente","vencida"))</f>
        <v>vencida</v>
      </c>
      <c r="N141" s="7" t="n">
        <v>1889.21930249478</v>
      </c>
      <c r="O141" s="10"/>
      <c r="P141" s="6" t="s">
        <v>69</v>
      </c>
      <c r="Q141" s="6"/>
      <c r="R141" s="6"/>
      <c r="S141" s="6"/>
      <c r="T141" s="10"/>
      <c r="U141" s="12" t="n">
        <v>-8.349704</v>
      </c>
      <c r="V141" s="12" t="n">
        <v>-69.787721</v>
      </c>
    </row>
    <row r="142" customFormat="false" ht="15" hidden="false" customHeight="false" outlineLevel="0" collapsed="false">
      <c r="A142" s="10" t="s">
        <v>632</v>
      </c>
      <c r="B142" s="10" t="s">
        <v>633</v>
      </c>
      <c r="C142" s="6" t="s">
        <v>12</v>
      </c>
      <c r="D142" s="6" t="s">
        <v>17</v>
      </c>
      <c r="E142" s="6" t="s">
        <v>30</v>
      </c>
      <c r="F142" s="6" t="s">
        <v>64</v>
      </c>
      <c r="G142" s="6" t="s">
        <v>634</v>
      </c>
      <c r="H142" s="6" t="s">
        <v>571</v>
      </c>
      <c r="I142" s="6" t="s">
        <v>572</v>
      </c>
      <c r="J142" s="11" t="n">
        <v>45385</v>
      </c>
      <c r="K142" s="11" t="n">
        <v>47211</v>
      </c>
      <c r="L142" s="6" t="s">
        <v>68</v>
      </c>
      <c r="M142" s="6" t="str">
        <f aca="false">IF(K142="","sem data",IF(K142&gt;=Resumo!$B$3,"vigente","vencida"))</f>
        <v>vigente</v>
      </c>
      <c r="N142" s="7" t="n">
        <v>2308.69123698417</v>
      </c>
      <c r="O142" s="10"/>
      <c r="P142" s="6" t="s">
        <v>69</v>
      </c>
      <c r="Q142" s="6"/>
      <c r="R142" s="6"/>
      <c r="S142" s="6"/>
      <c r="T142" s="10" t="s">
        <v>635</v>
      </c>
      <c r="U142" s="12" t="n">
        <v>-8.281812</v>
      </c>
      <c r="V142" s="12" t="n">
        <v>-70.013987</v>
      </c>
    </row>
    <row r="143" customFormat="false" ht="15" hidden="false" customHeight="false" outlineLevel="0" collapsed="false">
      <c r="A143" s="10" t="s">
        <v>636</v>
      </c>
      <c r="B143" s="10" t="s">
        <v>637</v>
      </c>
      <c r="C143" s="6" t="s">
        <v>12</v>
      </c>
      <c r="D143" s="6" t="s">
        <v>17</v>
      </c>
      <c r="E143" s="6" t="s">
        <v>30</v>
      </c>
      <c r="F143" s="6" t="s">
        <v>64</v>
      </c>
      <c r="G143" s="6"/>
      <c r="H143" s="6" t="s">
        <v>571</v>
      </c>
      <c r="I143" s="6" t="s">
        <v>572</v>
      </c>
      <c r="J143" s="11" t="n">
        <v>45385</v>
      </c>
      <c r="K143" s="11" t="n">
        <v>46115</v>
      </c>
      <c r="L143" s="6" t="s">
        <v>68</v>
      </c>
      <c r="M143" s="6" t="str">
        <f aca="false">IF(K143="","sem data",IF(K143&gt;=Resumo!$B$3,"vigente","vencida"))</f>
        <v>vencida</v>
      </c>
      <c r="N143" s="7" t="n">
        <v>2308.69123698417</v>
      </c>
      <c r="O143" s="10"/>
      <c r="P143" s="6" t="s">
        <v>69</v>
      </c>
      <c r="Q143" s="6"/>
      <c r="R143" s="6"/>
      <c r="S143" s="6"/>
      <c r="T143" s="10"/>
      <c r="U143" s="12" t="n">
        <v>-8.281812</v>
      </c>
      <c r="V143" s="12" t="n">
        <v>-70.013987</v>
      </c>
    </row>
    <row r="144" customFormat="false" ht="15" hidden="false" customHeight="false" outlineLevel="0" collapsed="false">
      <c r="A144" s="10" t="s">
        <v>638</v>
      </c>
      <c r="B144" s="10" t="s">
        <v>639</v>
      </c>
      <c r="C144" s="6" t="s">
        <v>12</v>
      </c>
      <c r="D144" s="6" t="s">
        <v>17</v>
      </c>
      <c r="E144" s="6" t="s">
        <v>30</v>
      </c>
      <c r="F144" s="6" t="s">
        <v>64</v>
      </c>
      <c r="G144" s="6" t="s">
        <v>512</v>
      </c>
      <c r="H144" s="6" t="s">
        <v>640</v>
      </c>
      <c r="I144" s="6" t="s">
        <v>641</v>
      </c>
      <c r="J144" s="11" t="n">
        <v>45539</v>
      </c>
      <c r="K144" s="11" t="n">
        <v>47365</v>
      </c>
      <c r="L144" s="6" t="s">
        <v>68</v>
      </c>
      <c r="M144" s="6" t="str">
        <f aca="false">IF(K144="","sem data",IF(K144&gt;=Resumo!$B$3,"vigente","vencida"))</f>
        <v>vigente</v>
      </c>
      <c r="N144" s="7" t="n">
        <v>15551.0771086628</v>
      </c>
      <c r="O144" s="10"/>
      <c r="P144" s="6" t="s">
        <v>69</v>
      </c>
      <c r="Q144" s="6"/>
      <c r="R144" s="6"/>
      <c r="S144" s="6"/>
      <c r="T144" s="10" t="s">
        <v>642</v>
      </c>
      <c r="U144" s="12" t="n">
        <v>-8.669694</v>
      </c>
      <c r="V144" s="12" t="n">
        <v>-70.195602</v>
      </c>
    </row>
    <row r="145" customFormat="false" ht="15" hidden="false" customHeight="false" outlineLevel="0" collapsed="false">
      <c r="A145" s="10" t="s">
        <v>643</v>
      </c>
      <c r="B145" s="10" t="s">
        <v>644</v>
      </c>
      <c r="C145" s="6" t="s">
        <v>12</v>
      </c>
      <c r="D145" s="6" t="s">
        <v>17</v>
      </c>
      <c r="E145" s="6" t="s">
        <v>30</v>
      </c>
      <c r="F145" s="6" t="s">
        <v>64</v>
      </c>
      <c r="G145" s="6"/>
      <c r="H145" s="6" t="s">
        <v>640</v>
      </c>
      <c r="I145" s="6" t="s">
        <v>641</v>
      </c>
      <c r="J145" s="11" t="n">
        <v>45539</v>
      </c>
      <c r="K145" s="11" t="n">
        <v>46269</v>
      </c>
      <c r="L145" s="6" t="s">
        <v>68</v>
      </c>
      <c r="M145" s="6" t="str">
        <f aca="false">IF(K145="","sem data",IF(K145&gt;=Resumo!$B$3,"vigente","vencida"))</f>
        <v>vencida</v>
      </c>
      <c r="N145" s="7" t="n">
        <v>3975.11172519373</v>
      </c>
      <c r="O145" s="10"/>
      <c r="P145" s="6" t="s">
        <v>69</v>
      </c>
      <c r="Q145" s="6"/>
      <c r="R145" s="6"/>
      <c r="S145" s="6"/>
      <c r="T145" s="10"/>
      <c r="U145" s="12" t="n">
        <v>-8.716198</v>
      </c>
      <c r="V145" s="12" t="n">
        <v>-70.09549</v>
      </c>
    </row>
    <row r="146" customFormat="false" ht="15" hidden="false" customHeight="false" outlineLevel="0" collapsed="false">
      <c r="A146" s="10" t="s">
        <v>645</v>
      </c>
      <c r="B146" s="10" t="s">
        <v>646</v>
      </c>
      <c r="C146" s="6" t="s">
        <v>12</v>
      </c>
      <c r="D146" s="6" t="s">
        <v>17</v>
      </c>
      <c r="E146" s="6" t="s">
        <v>30</v>
      </c>
      <c r="F146" s="6" t="s">
        <v>64</v>
      </c>
      <c r="G146" s="6"/>
      <c r="H146" s="6" t="s">
        <v>131</v>
      </c>
      <c r="I146" s="6" t="s">
        <v>132</v>
      </c>
      <c r="J146" s="11" t="n">
        <v>45607</v>
      </c>
      <c r="K146" s="11" t="n">
        <v>46337</v>
      </c>
      <c r="L146" s="6" t="s">
        <v>68</v>
      </c>
      <c r="M146" s="6" t="str">
        <f aca="false">IF(K146="","sem data",IF(K146&gt;=Resumo!$B$3,"vigente","vencida"))</f>
        <v>vigente</v>
      </c>
      <c r="N146" s="7" t="n">
        <v>2001.28659057211</v>
      </c>
      <c r="O146" s="10"/>
      <c r="P146" s="6" t="s">
        <v>69</v>
      </c>
      <c r="Q146" s="6"/>
      <c r="R146" s="6"/>
      <c r="S146" s="6"/>
      <c r="T146" s="10"/>
      <c r="U146" s="12" t="n">
        <v>-8.296207</v>
      </c>
      <c r="V146" s="12" t="n">
        <v>-69.779828</v>
      </c>
    </row>
    <row r="147" customFormat="false" ht="15" hidden="false" customHeight="false" outlineLevel="0" collapsed="false">
      <c r="A147" s="10" t="s">
        <v>647</v>
      </c>
      <c r="B147" s="10" t="s">
        <v>648</v>
      </c>
      <c r="C147" s="6" t="s">
        <v>12</v>
      </c>
      <c r="D147" s="6" t="s">
        <v>17</v>
      </c>
      <c r="E147" s="6" t="s">
        <v>30</v>
      </c>
      <c r="F147" s="6" t="s">
        <v>64</v>
      </c>
      <c r="G147" s="6" t="s">
        <v>130</v>
      </c>
      <c r="H147" s="6" t="s">
        <v>131</v>
      </c>
      <c r="I147" s="6" t="s">
        <v>132</v>
      </c>
      <c r="J147" s="11" t="n">
        <v>45607</v>
      </c>
      <c r="K147" s="11" t="n">
        <v>47433</v>
      </c>
      <c r="L147" s="6" t="s">
        <v>68</v>
      </c>
      <c r="M147" s="6" t="str">
        <f aca="false">IF(K147="","sem data",IF(K147&gt;=Resumo!$B$3,"vigente","vencida"))</f>
        <v>vigente</v>
      </c>
      <c r="N147" s="7" t="n">
        <v>14831.2396205329</v>
      </c>
      <c r="O147" s="10"/>
      <c r="P147" s="6" t="s">
        <v>69</v>
      </c>
      <c r="Q147" s="6"/>
      <c r="R147" s="6"/>
      <c r="S147" s="6"/>
      <c r="T147" s="10" t="s">
        <v>649</v>
      </c>
      <c r="U147" s="12" t="n">
        <v>-8.254106</v>
      </c>
      <c r="V147" s="12" t="n">
        <v>-69.788107</v>
      </c>
    </row>
    <row r="148" customFormat="false" ht="15" hidden="false" customHeight="false" outlineLevel="0" collapsed="false">
      <c r="A148" s="10" t="s">
        <v>650</v>
      </c>
      <c r="B148" s="10" t="s">
        <v>651</v>
      </c>
      <c r="C148" s="6" t="s">
        <v>12</v>
      </c>
      <c r="D148" s="6" t="s">
        <v>17</v>
      </c>
      <c r="E148" s="6" t="s">
        <v>30</v>
      </c>
      <c r="F148" s="6" t="s">
        <v>64</v>
      </c>
      <c r="G148" s="6" t="s">
        <v>570</v>
      </c>
      <c r="H148" s="6" t="s">
        <v>571</v>
      </c>
      <c r="I148" s="6" t="s">
        <v>572</v>
      </c>
      <c r="J148" s="11" t="n">
        <v>45799</v>
      </c>
      <c r="K148" s="11" t="n">
        <v>47625</v>
      </c>
      <c r="L148" s="6" t="s">
        <v>68</v>
      </c>
      <c r="M148" s="6" t="str">
        <f aca="false">IF(K148="","sem data",IF(K148&gt;=Resumo!$B$3,"vigente","vencida"))</f>
        <v>vigente</v>
      </c>
      <c r="N148" s="7" t="n">
        <v>2083.50846777534</v>
      </c>
      <c r="O148" s="10" t="s">
        <v>573</v>
      </c>
      <c r="P148" s="6" t="s">
        <v>69</v>
      </c>
      <c r="Q148" s="6"/>
      <c r="R148" s="6"/>
      <c r="S148" s="6"/>
      <c r="T148" s="10" t="s">
        <v>652</v>
      </c>
      <c r="U148" s="12" t="n">
        <v>-8.281698</v>
      </c>
      <c r="V148" s="12" t="n">
        <v>-70.056058</v>
      </c>
    </row>
    <row r="149" customFormat="false" ht="15" hidden="false" customHeight="false" outlineLevel="0" collapsed="false">
      <c r="A149" s="10" t="s">
        <v>653</v>
      </c>
      <c r="B149" s="10" t="s">
        <v>654</v>
      </c>
      <c r="C149" s="6" t="s">
        <v>12</v>
      </c>
      <c r="D149" s="6" t="s">
        <v>17</v>
      </c>
      <c r="E149" s="6" t="s">
        <v>30</v>
      </c>
      <c r="F149" s="6" t="s">
        <v>64</v>
      </c>
      <c r="G149" s="6"/>
      <c r="H149" s="6" t="s">
        <v>571</v>
      </c>
      <c r="I149" s="6" t="s">
        <v>572</v>
      </c>
      <c r="J149" s="11" t="n">
        <v>45799</v>
      </c>
      <c r="K149" s="11" t="n">
        <v>46529</v>
      </c>
      <c r="L149" s="6" t="s">
        <v>68</v>
      </c>
      <c r="M149" s="6" t="str">
        <f aca="false">IF(K149="","sem data",IF(K149&gt;=Resumo!$B$3,"vigente","vencida"))</f>
        <v>vigente</v>
      </c>
      <c r="N149" s="7" t="n">
        <v>2083.50846777534</v>
      </c>
      <c r="O149" s="10" t="s">
        <v>573</v>
      </c>
      <c r="P149" s="6" t="s">
        <v>69</v>
      </c>
      <c r="Q149" s="6"/>
      <c r="R149" s="6"/>
      <c r="S149" s="6"/>
      <c r="T149" s="10"/>
      <c r="U149" s="12" t="n">
        <v>-8.281698</v>
      </c>
      <c r="V149" s="12" t="n">
        <v>-70.056058</v>
      </c>
    </row>
    <row r="150" customFormat="false" ht="15" hidden="false" customHeight="false" outlineLevel="0" collapsed="false">
      <c r="A150" s="10" t="s">
        <v>655</v>
      </c>
      <c r="B150" s="10" t="s">
        <v>656</v>
      </c>
      <c r="C150" s="6" t="s">
        <v>12</v>
      </c>
      <c r="D150" s="6" t="s">
        <v>17</v>
      </c>
      <c r="E150" s="6" t="s">
        <v>30</v>
      </c>
      <c r="F150" s="6" t="s">
        <v>64</v>
      </c>
      <c r="G150" s="6" t="s">
        <v>657</v>
      </c>
      <c r="H150" s="6" t="s">
        <v>571</v>
      </c>
      <c r="I150" s="6" t="s">
        <v>572</v>
      </c>
      <c r="J150" s="11" t="n">
        <v>45866</v>
      </c>
      <c r="K150" s="11" t="n">
        <v>47692</v>
      </c>
      <c r="L150" s="6" t="s">
        <v>68</v>
      </c>
      <c r="M150" s="6" t="str">
        <f aca="false">IF(K150="","sem data",IF(K150&gt;=Resumo!$B$3,"vigente","vencida"))</f>
        <v>vigente</v>
      </c>
      <c r="N150" s="7" t="n">
        <v>1655.27934730279</v>
      </c>
      <c r="O150" s="10"/>
      <c r="P150" s="6" t="s">
        <v>69</v>
      </c>
      <c r="Q150" s="6"/>
      <c r="R150" s="6"/>
      <c r="S150" s="6"/>
      <c r="T150" s="10" t="s">
        <v>658</v>
      </c>
      <c r="U150" s="12" t="n">
        <v>-8.320049</v>
      </c>
      <c r="V150" s="12" t="n">
        <v>-70.046098</v>
      </c>
    </row>
    <row r="151" customFormat="false" ht="15" hidden="false" customHeight="false" outlineLevel="0" collapsed="false">
      <c r="A151" s="10" t="s">
        <v>659</v>
      </c>
      <c r="B151" s="10" t="s">
        <v>660</v>
      </c>
      <c r="C151" s="6" t="s">
        <v>12</v>
      </c>
      <c r="D151" s="6" t="s">
        <v>17</v>
      </c>
      <c r="E151" s="6" t="s">
        <v>30</v>
      </c>
      <c r="F151" s="6" t="s">
        <v>64</v>
      </c>
      <c r="G151" s="6"/>
      <c r="H151" s="6" t="s">
        <v>571</v>
      </c>
      <c r="I151" s="6" t="s">
        <v>572</v>
      </c>
      <c r="J151" s="11" t="n">
        <v>45866</v>
      </c>
      <c r="K151" s="11" t="n">
        <v>46596</v>
      </c>
      <c r="L151" s="6" t="s">
        <v>68</v>
      </c>
      <c r="M151" s="6" t="str">
        <f aca="false">IF(K151="","sem data",IF(K151&gt;=Resumo!$B$3,"vigente","vencida"))</f>
        <v>vigente</v>
      </c>
      <c r="N151" s="7" t="n">
        <v>1655.27934730279</v>
      </c>
      <c r="O151" s="10"/>
      <c r="P151" s="6" t="s">
        <v>69</v>
      </c>
      <c r="Q151" s="6"/>
      <c r="R151" s="6"/>
      <c r="S151" s="6"/>
      <c r="T151" s="10"/>
      <c r="U151" s="12" t="n">
        <v>-8.320049</v>
      </c>
      <c r="V151" s="12" t="n">
        <v>-70.046098</v>
      </c>
    </row>
    <row r="152" customFormat="false" ht="15" hidden="false" customHeight="false" outlineLevel="0" collapsed="false">
      <c r="A152" s="10" t="s">
        <v>661</v>
      </c>
      <c r="B152" s="10" t="s">
        <v>662</v>
      </c>
      <c r="C152" s="6" t="s">
        <v>12</v>
      </c>
      <c r="D152" s="6" t="s">
        <v>17</v>
      </c>
      <c r="E152" s="6" t="s">
        <v>30</v>
      </c>
      <c r="F152" s="6" t="s">
        <v>64</v>
      </c>
      <c r="G152" s="6" t="s">
        <v>663</v>
      </c>
      <c r="H152" s="6" t="s">
        <v>664</v>
      </c>
      <c r="I152" s="6" t="s">
        <v>665</v>
      </c>
      <c r="J152" s="11" t="n">
        <v>45889</v>
      </c>
      <c r="K152" s="11" t="n">
        <v>47715</v>
      </c>
      <c r="L152" s="6" t="s">
        <v>68</v>
      </c>
      <c r="M152" s="6" t="str">
        <f aca="false">IF(K152="","sem data",IF(K152&gt;=Resumo!$B$3,"vigente","vencida"))</f>
        <v>vigente</v>
      </c>
      <c r="N152" s="7" t="n">
        <v>11266.3432008741</v>
      </c>
      <c r="O152" s="10" t="s">
        <v>666</v>
      </c>
      <c r="P152" s="6" t="s">
        <v>69</v>
      </c>
      <c r="Q152" s="6"/>
      <c r="R152" s="6"/>
      <c r="S152" s="6"/>
      <c r="T152" s="10" t="s">
        <v>667</v>
      </c>
      <c r="U152" s="12" t="n">
        <v>-8.326815</v>
      </c>
      <c r="V152" s="12" t="n">
        <v>-69.769755</v>
      </c>
    </row>
    <row r="153" customFormat="false" ht="15" hidden="false" customHeight="false" outlineLevel="0" collapsed="false">
      <c r="A153" s="10" t="s">
        <v>668</v>
      </c>
      <c r="B153" s="10" t="s">
        <v>669</v>
      </c>
      <c r="C153" s="6" t="s">
        <v>12</v>
      </c>
      <c r="D153" s="6" t="s">
        <v>17</v>
      </c>
      <c r="E153" s="6" t="s">
        <v>30</v>
      </c>
      <c r="F153" s="6" t="s">
        <v>64</v>
      </c>
      <c r="G153" s="6"/>
      <c r="H153" s="6" t="s">
        <v>664</v>
      </c>
      <c r="I153" s="6" t="s">
        <v>665</v>
      </c>
      <c r="J153" s="11" t="n">
        <v>45889</v>
      </c>
      <c r="K153" s="11" t="n">
        <v>46619</v>
      </c>
      <c r="L153" s="6" t="s">
        <v>68</v>
      </c>
      <c r="M153" s="6" t="str">
        <f aca="false">IF(K153="","sem data",IF(K153&gt;=Resumo!$B$3,"vigente","vencida"))</f>
        <v>vigente</v>
      </c>
      <c r="N153" s="7" t="n">
        <v>2001.37168280861</v>
      </c>
      <c r="O153" s="10" t="s">
        <v>666</v>
      </c>
      <c r="P153" s="6" t="s">
        <v>69</v>
      </c>
      <c r="Q153" s="6"/>
      <c r="R153" s="6"/>
      <c r="S153" s="6"/>
      <c r="T153" s="10"/>
      <c r="U153" s="12" t="n">
        <v>-8.356853</v>
      </c>
      <c r="V153" s="12" t="n">
        <v>-69.725452</v>
      </c>
    </row>
    <row r="154" customFormat="false" ht="15" hidden="false" customHeight="false" outlineLevel="0" collapsed="false">
      <c r="A154" s="10" t="s">
        <v>670</v>
      </c>
      <c r="B154" s="10" t="s">
        <v>671</v>
      </c>
      <c r="C154" s="6" t="s">
        <v>12</v>
      </c>
      <c r="D154" s="6" t="s">
        <v>17</v>
      </c>
      <c r="E154" s="6" t="s">
        <v>30</v>
      </c>
      <c r="F154" s="6" t="s">
        <v>64</v>
      </c>
      <c r="G154" s="6" t="s">
        <v>672</v>
      </c>
      <c r="H154" s="6" t="s">
        <v>673</v>
      </c>
      <c r="I154" s="6" t="s">
        <v>674</v>
      </c>
      <c r="J154" s="11" t="n">
        <v>46169</v>
      </c>
      <c r="K154" s="11" t="n">
        <v>47995</v>
      </c>
      <c r="L154" s="6" t="s">
        <v>68</v>
      </c>
      <c r="M154" s="6" t="str">
        <f aca="false">IF(K154="","sem data",IF(K154&gt;=Resumo!$B$3,"vigente","vencida"))</f>
        <v>vigente</v>
      </c>
      <c r="N154" s="7" t="n">
        <v>1859.77392732954</v>
      </c>
      <c r="O154" s="10"/>
      <c r="P154" s="6" t="s">
        <v>69</v>
      </c>
      <c r="Q154" s="6"/>
      <c r="R154" s="6"/>
      <c r="S154" s="6"/>
      <c r="T154" s="10" t="s">
        <v>675</v>
      </c>
      <c r="U154" s="12" t="n">
        <v>-8.237885</v>
      </c>
      <c r="V154" s="12" t="n">
        <v>-70.010071</v>
      </c>
    </row>
    <row r="155" customFormat="false" ht="15" hidden="false" customHeight="false" outlineLevel="0" collapsed="false">
      <c r="A155" s="10" t="s">
        <v>676</v>
      </c>
      <c r="B155" s="10" t="s">
        <v>677</v>
      </c>
      <c r="C155" s="6" t="s">
        <v>12</v>
      </c>
      <c r="D155" s="6" t="s">
        <v>17</v>
      </c>
      <c r="E155" s="6" t="s">
        <v>30</v>
      </c>
      <c r="F155" s="6" t="s">
        <v>64</v>
      </c>
      <c r="G155" s="6"/>
      <c r="H155" s="6" t="s">
        <v>673</v>
      </c>
      <c r="I155" s="6" t="s">
        <v>674</v>
      </c>
      <c r="J155" s="11" t="n">
        <v>46169</v>
      </c>
      <c r="K155" s="11" t="n">
        <v>46900</v>
      </c>
      <c r="L155" s="6" t="s">
        <v>68</v>
      </c>
      <c r="M155" s="6" t="str">
        <f aca="false">IF(K155="","sem data",IF(K155&gt;=Resumo!$B$3,"vigente","vencida"))</f>
        <v>vigente</v>
      </c>
      <c r="N155" s="7" t="n">
        <v>918.08634046405</v>
      </c>
      <c r="O155" s="10"/>
      <c r="P155" s="6" t="s">
        <v>69</v>
      </c>
      <c r="Q155" s="6"/>
      <c r="R155" s="6"/>
      <c r="S155" s="6"/>
      <c r="T155" s="10"/>
      <c r="U155" s="12" t="n">
        <v>-8.253609</v>
      </c>
      <c r="V155" s="12" t="n">
        <v>-70.026249</v>
      </c>
    </row>
    <row r="156" customFormat="false" ht="15" hidden="false" customHeight="false" outlineLevel="0" collapsed="false">
      <c r="A156" s="10" t="s">
        <v>678</v>
      </c>
      <c r="B156" s="10" t="s">
        <v>679</v>
      </c>
      <c r="C156" s="6" t="s">
        <v>12</v>
      </c>
      <c r="D156" s="6" t="s">
        <v>17</v>
      </c>
      <c r="E156" s="6" t="s">
        <v>30</v>
      </c>
      <c r="F156" s="6" t="s">
        <v>64</v>
      </c>
      <c r="G156" s="6" t="s">
        <v>587</v>
      </c>
      <c r="H156" s="6" t="s">
        <v>588</v>
      </c>
      <c r="I156" s="6" t="s">
        <v>589</v>
      </c>
      <c r="J156" s="11" t="n">
        <v>46231</v>
      </c>
      <c r="K156" s="11" t="n">
        <v>48057</v>
      </c>
      <c r="L156" s="6" t="s">
        <v>68</v>
      </c>
      <c r="M156" s="6" t="str">
        <f aca="false">IF(K156="","sem data",IF(K156&gt;=Resumo!$B$3,"vigente","vencida"))</f>
        <v>vigente</v>
      </c>
      <c r="N156" s="7" t="n">
        <v>24013.7974707746</v>
      </c>
      <c r="O156" s="10"/>
      <c r="P156" s="6" t="s">
        <v>69</v>
      </c>
      <c r="Q156" s="6"/>
      <c r="R156" s="6"/>
      <c r="S156" s="6"/>
      <c r="T156" s="10" t="s">
        <v>680</v>
      </c>
      <c r="U156" s="12" t="n">
        <v>-8.889464</v>
      </c>
      <c r="V156" s="12" t="n">
        <v>-70.005332</v>
      </c>
    </row>
    <row r="157" customFormat="false" ht="15" hidden="false" customHeight="false" outlineLevel="0" collapsed="false">
      <c r="A157" s="10" t="s">
        <v>681</v>
      </c>
      <c r="B157" s="10" t="s">
        <v>682</v>
      </c>
      <c r="C157" s="6" t="s">
        <v>12</v>
      </c>
      <c r="D157" s="6" t="s">
        <v>17</v>
      </c>
      <c r="E157" s="6" t="s">
        <v>30</v>
      </c>
      <c r="F157" s="6" t="s">
        <v>64</v>
      </c>
      <c r="G157" s="6"/>
      <c r="H157" s="6" t="s">
        <v>588</v>
      </c>
      <c r="I157" s="6" t="s">
        <v>589</v>
      </c>
      <c r="J157" s="11" t="n">
        <v>46231</v>
      </c>
      <c r="K157" s="11" t="n">
        <v>46962</v>
      </c>
      <c r="L157" s="6" t="s">
        <v>68</v>
      </c>
      <c r="M157" s="6" t="str">
        <f aca="false">IF(K157="","sem data",IF(K157&gt;=Resumo!$B$3,"vigente","vencida"))</f>
        <v>vigente</v>
      </c>
      <c r="N157" s="7" t="n">
        <v>4002.42770491944</v>
      </c>
      <c r="O157" s="10"/>
      <c r="P157" s="6" t="s">
        <v>69</v>
      </c>
      <c r="Q157" s="6"/>
      <c r="R157" s="6"/>
      <c r="S157" s="6"/>
      <c r="T157" s="10"/>
      <c r="U157" s="12" t="n">
        <v>-8.882468</v>
      </c>
      <c r="V157" s="12" t="n">
        <v>-70.007504</v>
      </c>
    </row>
    <row r="158" customFormat="false" ht="15" hidden="false" customHeight="false" outlineLevel="0" collapsed="false">
      <c r="A158" s="10" t="s">
        <v>683</v>
      </c>
      <c r="B158" s="10" t="s">
        <v>684</v>
      </c>
      <c r="C158" s="6" t="s">
        <v>12</v>
      </c>
      <c r="D158" s="6" t="s">
        <v>17</v>
      </c>
      <c r="E158" s="6" t="s">
        <v>31</v>
      </c>
      <c r="F158" s="6" t="s">
        <v>64</v>
      </c>
      <c r="G158" s="6" t="s">
        <v>685</v>
      </c>
      <c r="H158" s="6" t="s">
        <v>686</v>
      </c>
      <c r="I158" s="6" t="s">
        <v>687</v>
      </c>
      <c r="J158" s="11" t="n">
        <v>44712</v>
      </c>
      <c r="K158" s="11" t="n">
        <v>46538</v>
      </c>
      <c r="L158" s="6" t="s">
        <v>68</v>
      </c>
      <c r="M158" s="6" t="str">
        <f aca="false">IF(K158="","sem data",IF(K158&gt;=Resumo!$B$3,"vigente","vencida"))</f>
        <v>vigente</v>
      </c>
      <c r="N158" s="7" t="n">
        <v>1446.51773465132</v>
      </c>
      <c r="O158" s="10" t="s">
        <v>688</v>
      </c>
      <c r="P158" s="6" t="s">
        <v>69</v>
      </c>
      <c r="Q158" s="6"/>
      <c r="R158" s="6"/>
      <c r="S158" s="6"/>
      <c r="T158" s="10" t="s">
        <v>689</v>
      </c>
      <c r="U158" s="12" t="n">
        <v>-7.664446</v>
      </c>
      <c r="V158" s="12" t="n">
        <v>-73.116195</v>
      </c>
    </row>
    <row r="159" customFormat="false" ht="15" hidden="false" customHeight="false" outlineLevel="0" collapsed="false">
      <c r="A159" s="10" t="s">
        <v>690</v>
      </c>
      <c r="B159" s="10" t="s">
        <v>691</v>
      </c>
      <c r="C159" s="6" t="s">
        <v>12</v>
      </c>
      <c r="D159" s="6" t="s">
        <v>17</v>
      </c>
      <c r="E159" s="6" t="s">
        <v>31</v>
      </c>
      <c r="F159" s="6" t="s">
        <v>64</v>
      </c>
      <c r="G159" s="6" t="s">
        <v>692</v>
      </c>
      <c r="H159" s="6" t="s">
        <v>693</v>
      </c>
      <c r="I159" s="6" t="s">
        <v>694</v>
      </c>
      <c r="J159" s="11" t="n">
        <v>44769</v>
      </c>
      <c r="K159" s="11" t="n">
        <v>46595</v>
      </c>
      <c r="L159" s="6" t="s">
        <v>68</v>
      </c>
      <c r="M159" s="6" t="str">
        <f aca="false">IF(K159="","sem data",IF(K159&gt;=Resumo!$B$3,"vigente","vencida"))</f>
        <v>vigente</v>
      </c>
      <c r="N159" s="7" t="n">
        <v>999.948970903102</v>
      </c>
      <c r="O159" s="10"/>
      <c r="P159" s="6" t="s">
        <v>69</v>
      </c>
      <c r="Q159" s="6"/>
      <c r="R159" s="6"/>
      <c r="S159" s="6"/>
      <c r="T159" s="10" t="s">
        <v>695</v>
      </c>
      <c r="U159" s="12" t="n">
        <v>-7.377249</v>
      </c>
      <c r="V159" s="12" t="n">
        <v>-73.108279</v>
      </c>
    </row>
    <row r="160" customFormat="false" ht="15" hidden="false" customHeight="false" outlineLevel="0" collapsed="false">
      <c r="A160" s="10" t="s">
        <v>696</v>
      </c>
      <c r="B160" s="10" t="s">
        <v>697</v>
      </c>
      <c r="C160" s="6" t="s">
        <v>12</v>
      </c>
      <c r="D160" s="6" t="s">
        <v>17</v>
      </c>
      <c r="E160" s="6" t="s">
        <v>31</v>
      </c>
      <c r="F160" s="6" t="s">
        <v>64</v>
      </c>
      <c r="G160" s="6"/>
      <c r="H160" s="6" t="s">
        <v>693</v>
      </c>
      <c r="I160" s="6" t="s">
        <v>694</v>
      </c>
      <c r="J160" s="11" t="n">
        <v>44848</v>
      </c>
      <c r="K160" s="11" t="n">
        <v>45579</v>
      </c>
      <c r="L160" s="6" t="s">
        <v>68</v>
      </c>
      <c r="M160" s="6" t="str">
        <f aca="false">IF(K160="","sem data",IF(K160&gt;=Resumo!$B$3,"vigente","vencida"))</f>
        <v>vencida</v>
      </c>
      <c r="N160" s="7" t="n">
        <v>838.477743936523</v>
      </c>
      <c r="O160" s="10"/>
      <c r="P160" s="6" t="s">
        <v>69</v>
      </c>
      <c r="Q160" s="6"/>
      <c r="R160" s="6"/>
      <c r="S160" s="6"/>
      <c r="T160" s="10"/>
      <c r="U160" s="12" t="n">
        <v>-7.377348</v>
      </c>
      <c r="V160" s="12" t="n">
        <v>-73.108576</v>
      </c>
    </row>
    <row r="161" customFormat="false" ht="15" hidden="false" customHeight="false" outlineLevel="0" collapsed="false">
      <c r="A161" s="10" t="s">
        <v>698</v>
      </c>
      <c r="B161" s="10" t="s">
        <v>699</v>
      </c>
      <c r="C161" s="6" t="s">
        <v>12</v>
      </c>
      <c r="D161" s="6" t="s">
        <v>17</v>
      </c>
      <c r="E161" s="6" t="s">
        <v>31</v>
      </c>
      <c r="F161" s="6" t="s">
        <v>64</v>
      </c>
      <c r="G161" s="6"/>
      <c r="H161" s="6" t="s">
        <v>686</v>
      </c>
      <c r="I161" s="6" t="s">
        <v>687</v>
      </c>
      <c r="J161" s="11" t="n">
        <v>45363</v>
      </c>
      <c r="K161" s="11" t="n">
        <v>46093</v>
      </c>
      <c r="L161" s="6" t="s">
        <v>68</v>
      </c>
      <c r="M161" s="6" t="str">
        <f aca="false">IF(K161="","sem data",IF(K161&gt;=Resumo!$B$3,"vigente","vencida"))</f>
        <v>vencida</v>
      </c>
      <c r="N161" s="7" t="n">
        <v>499.335314187543</v>
      </c>
      <c r="O161" s="10" t="s">
        <v>688</v>
      </c>
      <c r="P161" s="6" t="s">
        <v>69</v>
      </c>
      <c r="Q161" s="6"/>
      <c r="R161" s="6"/>
      <c r="S161" s="6"/>
      <c r="T161" s="10"/>
      <c r="U161" s="12" t="n">
        <v>-7.671683</v>
      </c>
      <c r="V161" s="12" t="n">
        <v>-73.124745</v>
      </c>
    </row>
    <row r="162" customFormat="false" ht="15" hidden="false" customHeight="false" outlineLevel="0" collapsed="false">
      <c r="A162" s="10" t="s">
        <v>700</v>
      </c>
      <c r="B162" s="10" t="s">
        <v>701</v>
      </c>
      <c r="C162" s="6" t="s">
        <v>12</v>
      </c>
      <c r="D162" s="6" t="s">
        <v>17</v>
      </c>
      <c r="E162" s="6" t="s">
        <v>31</v>
      </c>
      <c r="F162" s="6" t="s">
        <v>64</v>
      </c>
      <c r="G162" s="6"/>
      <c r="H162" s="6" t="s">
        <v>693</v>
      </c>
      <c r="I162" s="6" t="s">
        <v>694</v>
      </c>
      <c r="J162" s="11" t="n">
        <v>46135</v>
      </c>
      <c r="K162" s="11" t="n">
        <v>46866</v>
      </c>
      <c r="L162" s="6" t="s">
        <v>68</v>
      </c>
      <c r="M162" s="6" t="str">
        <f aca="false">IF(K162="","sem data",IF(K162&gt;=Resumo!$B$3,"vigente","vencida"))</f>
        <v>vigente</v>
      </c>
      <c r="N162" s="7" t="n">
        <v>397.388687971086</v>
      </c>
      <c r="O162" s="10"/>
      <c r="P162" s="6" t="s">
        <v>69</v>
      </c>
      <c r="Q162" s="6"/>
      <c r="R162" s="6"/>
      <c r="S162" s="6"/>
      <c r="T162" s="10"/>
      <c r="U162" s="12" t="n">
        <v>-7.381347</v>
      </c>
      <c r="V162" s="12" t="n">
        <v>-73.106382</v>
      </c>
    </row>
    <row r="163" customFormat="false" ht="15" hidden="false" customHeight="false" outlineLevel="0" collapsed="false">
      <c r="A163" s="10" t="s">
        <v>702</v>
      </c>
      <c r="B163" s="10" t="s">
        <v>703</v>
      </c>
      <c r="C163" s="6" t="s">
        <v>12</v>
      </c>
      <c r="D163" s="6" t="s">
        <v>18</v>
      </c>
      <c r="E163" s="6" t="s">
        <v>32</v>
      </c>
      <c r="F163" s="6" t="s">
        <v>64</v>
      </c>
      <c r="G163" s="6" t="s">
        <v>704</v>
      </c>
      <c r="H163" s="6" t="s">
        <v>705</v>
      </c>
      <c r="I163" s="6" t="s">
        <v>706</v>
      </c>
      <c r="J163" s="11" t="n">
        <v>42920</v>
      </c>
      <c r="K163" s="11" t="n">
        <v>43285</v>
      </c>
      <c r="L163" s="6" t="s">
        <v>68</v>
      </c>
      <c r="M163" s="6" t="str">
        <f aca="false">IF(K163="","sem data",IF(K163&gt;=Resumo!$B$3,"vigente","vencida"))</f>
        <v>vencida</v>
      </c>
      <c r="N163" s="7" t="n">
        <v>186113.263896923</v>
      </c>
      <c r="O163" s="10" t="s">
        <v>707</v>
      </c>
      <c r="P163" s="6" t="s">
        <v>69</v>
      </c>
      <c r="Q163" s="6"/>
      <c r="R163" s="6"/>
      <c r="S163" s="6"/>
      <c r="T163" s="10" t="s">
        <v>708</v>
      </c>
      <c r="U163" s="12" t="n">
        <v>-8.468641</v>
      </c>
      <c r="V163" s="12" t="n">
        <v>-69.099003</v>
      </c>
    </row>
    <row r="164" customFormat="false" ht="15" hidden="false" customHeight="false" outlineLevel="0" collapsed="false">
      <c r="A164" s="10" t="s">
        <v>709</v>
      </c>
      <c r="B164" s="10" t="s">
        <v>710</v>
      </c>
      <c r="C164" s="6" t="s">
        <v>12</v>
      </c>
      <c r="D164" s="6" t="s">
        <v>18</v>
      </c>
      <c r="E164" s="6" t="s">
        <v>32</v>
      </c>
      <c r="F164" s="6" t="s">
        <v>64</v>
      </c>
      <c r="G164" s="6"/>
      <c r="H164" s="6" t="s">
        <v>705</v>
      </c>
      <c r="I164" s="6" t="s">
        <v>706</v>
      </c>
      <c r="J164" s="11" t="n">
        <v>44011</v>
      </c>
      <c r="K164" s="11" t="n">
        <v>44376</v>
      </c>
      <c r="L164" s="6" t="s">
        <v>68</v>
      </c>
      <c r="M164" s="6" t="str">
        <f aca="false">IF(K164="","sem data",IF(K164&gt;=Resumo!$B$3,"vigente","vencida"))</f>
        <v>vencida</v>
      </c>
      <c r="N164" s="7" t="n">
        <v>5902.05229799123</v>
      </c>
      <c r="O164" s="10" t="s">
        <v>707</v>
      </c>
      <c r="P164" s="6" t="s">
        <v>69</v>
      </c>
      <c r="Q164" s="6"/>
      <c r="R164" s="6"/>
      <c r="S164" s="6"/>
      <c r="T164" s="10"/>
      <c r="U164" s="12" t="n">
        <v>-8.548336</v>
      </c>
      <c r="V164" s="12" t="n">
        <v>-69.14043</v>
      </c>
    </row>
    <row r="165" customFormat="false" ht="15" hidden="false" customHeight="false" outlineLevel="0" collapsed="false">
      <c r="A165" s="10" t="s">
        <v>711</v>
      </c>
      <c r="B165" s="10" t="s">
        <v>712</v>
      </c>
      <c r="C165" s="6" t="s">
        <v>12</v>
      </c>
      <c r="D165" s="6" t="s">
        <v>17</v>
      </c>
      <c r="E165" s="6" t="s">
        <v>32</v>
      </c>
      <c r="F165" s="6" t="s">
        <v>64</v>
      </c>
      <c r="G165" s="6" t="s">
        <v>713</v>
      </c>
      <c r="H165" s="6" t="s">
        <v>137</v>
      </c>
      <c r="I165" s="6" t="s">
        <v>138</v>
      </c>
      <c r="J165" s="11" t="n">
        <v>44029</v>
      </c>
      <c r="K165" s="11" t="n">
        <v>45855</v>
      </c>
      <c r="L165" s="6" t="s">
        <v>68</v>
      </c>
      <c r="M165" s="6" t="str">
        <f aca="false">IF(K165="","sem data",IF(K165&gt;=Resumo!$B$3,"vigente","vencida"))</f>
        <v>vencida</v>
      </c>
      <c r="N165" s="7" t="n">
        <v>3173.04418911072</v>
      </c>
      <c r="O165" s="10" t="s">
        <v>139</v>
      </c>
      <c r="P165" s="6" t="s">
        <v>69</v>
      </c>
      <c r="Q165" s="6"/>
      <c r="R165" s="6"/>
      <c r="S165" s="6"/>
      <c r="T165" s="10" t="s">
        <v>714</v>
      </c>
      <c r="U165" s="12" t="n">
        <v>-8.798626</v>
      </c>
      <c r="V165" s="12" t="n">
        <v>-69.094876</v>
      </c>
    </row>
    <row r="166" customFormat="false" ht="15" hidden="false" customHeight="false" outlineLevel="0" collapsed="false">
      <c r="A166" s="10" t="s">
        <v>715</v>
      </c>
      <c r="B166" s="10" t="s">
        <v>716</v>
      </c>
      <c r="C166" s="6" t="s">
        <v>12</v>
      </c>
      <c r="D166" s="6" t="s">
        <v>17</v>
      </c>
      <c r="E166" s="6" t="s">
        <v>32</v>
      </c>
      <c r="F166" s="6" t="s">
        <v>64</v>
      </c>
      <c r="G166" s="6"/>
      <c r="H166" s="6" t="s">
        <v>137</v>
      </c>
      <c r="I166" s="6" t="s">
        <v>138</v>
      </c>
      <c r="J166" s="11" t="n">
        <v>44046</v>
      </c>
      <c r="K166" s="11" t="n">
        <v>44776</v>
      </c>
      <c r="L166" s="6" t="s">
        <v>68</v>
      </c>
      <c r="M166" s="6" t="str">
        <f aca="false">IF(K166="","sem data",IF(K166&gt;=Resumo!$B$3,"vigente","vencida"))</f>
        <v>vencida</v>
      </c>
      <c r="N166" s="7" t="n">
        <v>500.750257558851</v>
      </c>
      <c r="O166" s="10" t="s">
        <v>139</v>
      </c>
      <c r="P166" s="6" t="s">
        <v>69</v>
      </c>
      <c r="Q166" s="6"/>
      <c r="R166" s="6"/>
      <c r="S166" s="6"/>
      <c r="T166" s="10"/>
      <c r="U166" s="12" t="n">
        <v>-8.820446</v>
      </c>
      <c r="V166" s="12" t="n">
        <v>-69.087436</v>
      </c>
    </row>
    <row r="167" customFormat="false" ht="15" hidden="false" customHeight="false" outlineLevel="0" collapsed="false">
      <c r="A167" s="10" t="s">
        <v>717</v>
      </c>
      <c r="B167" s="10" t="s">
        <v>718</v>
      </c>
      <c r="C167" s="6" t="s">
        <v>12</v>
      </c>
      <c r="D167" s="6" t="s">
        <v>18</v>
      </c>
      <c r="E167" s="6" t="s">
        <v>32</v>
      </c>
      <c r="F167" s="6" t="s">
        <v>64</v>
      </c>
      <c r="G167" s="6"/>
      <c r="H167" s="6" t="s">
        <v>705</v>
      </c>
      <c r="I167" s="6" t="s">
        <v>706</v>
      </c>
      <c r="J167" s="11" t="n">
        <v>44326</v>
      </c>
      <c r="K167" s="11" t="n">
        <v>44691</v>
      </c>
      <c r="L167" s="6" t="s">
        <v>68</v>
      </c>
      <c r="M167" s="6" t="str">
        <f aca="false">IF(K167="","sem data",IF(K167&gt;=Resumo!$B$3,"vigente","vencida"))</f>
        <v>vencida</v>
      </c>
      <c r="N167" s="7" t="n">
        <v>5902.07056744297</v>
      </c>
      <c r="O167" s="10" t="s">
        <v>707</v>
      </c>
      <c r="P167" s="6" t="s">
        <v>69</v>
      </c>
      <c r="Q167" s="6"/>
      <c r="R167" s="6"/>
      <c r="S167" s="6"/>
      <c r="T167" s="10"/>
      <c r="U167" s="12" t="n">
        <v>-8.491486</v>
      </c>
      <c r="V167" s="12" t="n">
        <v>-69.078404</v>
      </c>
    </row>
    <row r="168" customFormat="false" ht="15" hidden="false" customHeight="false" outlineLevel="0" collapsed="false">
      <c r="A168" s="10" t="s">
        <v>719</v>
      </c>
      <c r="B168" s="10" t="s">
        <v>720</v>
      </c>
      <c r="C168" s="6" t="s">
        <v>12</v>
      </c>
      <c r="D168" s="6" t="s">
        <v>17</v>
      </c>
      <c r="E168" s="6" t="s">
        <v>32</v>
      </c>
      <c r="F168" s="6" t="s">
        <v>64</v>
      </c>
      <c r="G168" s="6"/>
      <c r="H168" s="6" t="s">
        <v>137</v>
      </c>
      <c r="I168" s="6" t="s">
        <v>138</v>
      </c>
      <c r="J168" s="11" t="n">
        <v>44435</v>
      </c>
      <c r="K168" s="11" t="n">
        <v>45165</v>
      </c>
      <c r="L168" s="6" t="s">
        <v>68</v>
      </c>
      <c r="M168" s="6" t="str">
        <f aca="false">IF(K168="","sem data",IF(K168&gt;=Resumo!$B$3,"vigente","vencida"))</f>
        <v>vencida</v>
      </c>
      <c r="N168" s="7" t="n">
        <v>1054.29030907843</v>
      </c>
      <c r="O168" s="10" t="s">
        <v>139</v>
      </c>
      <c r="P168" s="6" t="s">
        <v>69</v>
      </c>
      <c r="Q168" s="6"/>
      <c r="R168" s="6"/>
      <c r="S168" s="6"/>
      <c r="T168" s="10"/>
      <c r="U168" s="12" t="n">
        <v>-8.802888</v>
      </c>
      <c r="V168" s="12" t="n">
        <v>-69.093711</v>
      </c>
    </row>
    <row r="169" customFormat="false" ht="15" hidden="false" customHeight="false" outlineLevel="0" collapsed="false">
      <c r="A169" s="10" t="s">
        <v>721</v>
      </c>
      <c r="B169" s="10" t="s">
        <v>722</v>
      </c>
      <c r="C169" s="6" t="s">
        <v>12</v>
      </c>
      <c r="D169" s="6" t="s">
        <v>18</v>
      </c>
      <c r="E169" s="6" t="s">
        <v>32</v>
      </c>
      <c r="F169" s="6" t="s">
        <v>64</v>
      </c>
      <c r="G169" s="6"/>
      <c r="H169" s="6" t="s">
        <v>705</v>
      </c>
      <c r="I169" s="6" t="s">
        <v>706</v>
      </c>
      <c r="J169" s="11" t="n">
        <v>44704</v>
      </c>
      <c r="K169" s="11" t="n">
        <v>45069</v>
      </c>
      <c r="L169" s="6" t="s">
        <v>68</v>
      </c>
      <c r="M169" s="6" t="str">
        <f aca="false">IF(K169="","sem data",IF(K169&gt;=Resumo!$B$3,"vigente","vencida"))</f>
        <v>vencida</v>
      </c>
      <c r="N169" s="7" t="n">
        <v>5846.84818632771</v>
      </c>
      <c r="O169" s="10" t="s">
        <v>707</v>
      </c>
      <c r="P169" s="6" t="s">
        <v>69</v>
      </c>
      <c r="Q169" s="6"/>
      <c r="R169" s="6"/>
      <c r="S169" s="6"/>
      <c r="T169" s="10"/>
      <c r="U169" s="12" t="n">
        <v>-8.502884</v>
      </c>
      <c r="V169" s="12" t="n">
        <v>-68.962618</v>
      </c>
    </row>
    <row r="170" customFormat="false" ht="15" hidden="false" customHeight="false" outlineLevel="0" collapsed="false">
      <c r="A170" s="10" t="s">
        <v>723</v>
      </c>
      <c r="B170" s="10" t="s">
        <v>724</v>
      </c>
      <c r="C170" s="6" t="s">
        <v>12</v>
      </c>
      <c r="D170" s="6" t="s">
        <v>18</v>
      </c>
      <c r="E170" s="6" t="s">
        <v>32</v>
      </c>
      <c r="F170" s="6" t="s">
        <v>64</v>
      </c>
      <c r="G170" s="6"/>
      <c r="H170" s="6" t="s">
        <v>705</v>
      </c>
      <c r="I170" s="6" t="s">
        <v>706</v>
      </c>
      <c r="J170" s="11" t="n">
        <v>45412</v>
      </c>
      <c r="K170" s="11" t="n">
        <v>45777</v>
      </c>
      <c r="L170" s="6" t="s">
        <v>68</v>
      </c>
      <c r="M170" s="6" t="str">
        <f aca="false">IF(K170="","sem data",IF(K170&gt;=Resumo!$B$3,"vigente","vencida"))</f>
        <v>vencida</v>
      </c>
      <c r="N170" s="7" t="n">
        <v>5850.40572915366</v>
      </c>
      <c r="O170" s="10" t="s">
        <v>707</v>
      </c>
      <c r="P170" s="6" t="s">
        <v>69</v>
      </c>
      <c r="Q170" s="6"/>
      <c r="R170" s="6"/>
      <c r="S170" s="6"/>
      <c r="T170" s="10"/>
      <c r="U170" s="12" t="n">
        <v>-8.449467</v>
      </c>
      <c r="V170" s="12" t="n">
        <v>-68.941171</v>
      </c>
    </row>
    <row r="171" customFormat="false" ht="15" hidden="false" customHeight="false" outlineLevel="0" collapsed="false">
      <c r="A171" s="10" t="s">
        <v>725</v>
      </c>
      <c r="B171" s="10" t="s">
        <v>726</v>
      </c>
      <c r="C171" s="6" t="s">
        <v>12</v>
      </c>
      <c r="D171" s="6" t="s">
        <v>18</v>
      </c>
      <c r="E171" s="6" t="s">
        <v>32</v>
      </c>
      <c r="F171" s="6" t="s">
        <v>64</v>
      </c>
      <c r="G171" s="6"/>
      <c r="H171" s="6" t="s">
        <v>705</v>
      </c>
      <c r="I171" s="6" t="s">
        <v>706</v>
      </c>
      <c r="J171" s="11" t="n">
        <v>46197</v>
      </c>
      <c r="K171" s="11" t="n">
        <v>46562</v>
      </c>
      <c r="L171" s="6" t="s">
        <v>68</v>
      </c>
      <c r="M171" s="6" t="str">
        <f aca="false">IF(K171="","sem data",IF(K171&gt;=Resumo!$B$3,"vigente","vencida"))</f>
        <v>vigente</v>
      </c>
      <c r="N171" s="7" t="n">
        <v>5850.40572915366</v>
      </c>
      <c r="O171" s="10" t="s">
        <v>707</v>
      </c>
      <c r="P171" s="6" t="s">
        <v>69</v>
      </c>
      <c r="Q171" s="6"/>
      <c r="R171" s="6"/>
      <c r="S171" s="6"/>
      <c r="T171" s="10"/>
      <c r="U171" s="12" t="n">
        <v>-8.449467</v>
      </c>
      <c r="V171" s="12" t="n">
        <v>-68.941171</v>
      </c>
    </row>
    <row r="172" customFormat="false" ht="15" hidden="false" customHeight="false" outlineLevel="0" collapsed="false">
      <c r="A172" s="10" t="s">
        <v>727</v>
      </c>
      <c r="B172" s="10" t="s">
        <v>728</v>
      </c>
      <c r="C172" s="6" t="s">
        <v>12</v>
      </c>
      <c r="D172" s="6" t="s">
        <v>17</v>
      </c>
      <c r="E172" s="6" t="s">
        <v>33</v>
      </c>
      <c r="F172" s="6" t="s">
        <v>64</v>
      </c>
      <c r="G172" s="6" t="s">
        <v>729</v>
      </c>
      <c r="H172" s="6" t="s">
        <v>730</v>
      </c>
      <c r="I172" s="6" t="s">
        <v>731</v>
      </c>
      <c r="J172" s="11" t="n">
        <v>43629</v>
      </c>
      <c r="K172" s="11" t="n">
        <v>45456</v>
      </c>
      <c r="L172" s="6" t="s">
        <v>68</v>
      </c>
      <c r="M172" s="6" t="str">
        <f aca="false">IF(K172="","sem data",IF(K172&gt;=Resumo!$B$3,"vigente","vencida"))</f>
        <v>vencida</v>
      </c>
      <c r="N172" s="7" t="n">
        <v>667.572523490356</v>
      </c>
      <c r="O172" s="10" t="s">
        <v>732</v>
      </c>
      <c r="P172" s="6" t="s">
        <v>69</v>
      </c>
      <c r="Q172" s="6"/>
      <c r="R172" s="6"/>
      <c r="S172" s="6"/>
      <c r="T172" s="10" t="s">
        <v>733</v>
      </c>
      <c r="U172" s="12" t="n">
        <v>-10.402672</v>
      </c>
      <c r="V172" s="12" t="n">
        <v>-67.614782</v>
      </c>
    </row>
    <row r="173" customFormat="false" ht="15" hidden="false" customHeight="false" outlineLevel="0" collapsed="false">
      <c r="A173" s="10" t="s">
        <v>734</v>
      </c>
      <c r="B173" s="10" t="s">
        <v>735</v>
      </c>
      <c r="C173" s="6" t="s">
        <v>12</v>
      </c>
      <c r="D173" s="6" t="s">
        <v>17</v>
      </c>
      <c r="E173" s="6" t="s">
        <v>33</v>
      </c>
      <c r="F173" s="6" t="s">
        <v>64</v>
      </c>
      <c r="G173" s="6"/>
      <c r="H173" s="6" t="s">
        <v>730</v>
      </c>
      <c r="I173" s="6" t="s">
        <v>731</v>
      </c>
      <c r="J173" s="11" t="n">
        <v>43678</v>
      </c>
      <c r="K173" s="11" t="n">
        <v>44409</v>
      </c>
      <c r="L173" s="6" t="s">
        <v>68</v>
      </c>
      <c r="M173" s="6" t="str">
        <f aca="false">IF(K173="","sem data",IF(K173&gt;=Resumo!$B$3,"vigente","vencida"))</f>
        <v>vencida</v>
      </c>
      <c r="N173" s="7" t="n">
        <v>667.572523490356</v>
      </c>
      <c r="O173" s="10" t="s">
        <v>732</v>
      </c>
      <c r="P173" s="6" t="s">
        <v>69</v>
      </c>
      <c r="Q173" s="6"/>
      <c r="R173" s="6"/>
      <c r="S173" s="6"/>
      <c r="T173" s="10"/>
      <c r="U173" s="12" t="n">
        <v>-10.402672</v>
      </c>
      <c r="V173" s="12" t="n">
        <v>-67.614782</v>
      </c>
    </row>
    <row r="174" customFormat="false" ht="15" hidden="false" customHeight="false" outlineLevel="0" collapsed="false">
      <c r="A174" s="10" t="s">
        <v>736</v>
      </c>
      <c r="B174" s="10" t="s">
        <v>737</v>
      </c>
      <c r="C174" s="6" t="s">
        <v>12</v>
      </c>
      <c r="D174" s="6" t="s">
        <v>17</v>
      </c>
      <c r="E174" s="6" t="s">
        <v>34</v>
      </c>
      <c r="F174" s="6" t="s">
        <v>64</v>
      </c>
      <c r="G174" s="6" t="s">
        <v>738</v>
      </c>
      <c r="H174" s="6" t="s">
        <v>428</v>
      </c>
      <c r="I174" s="6" t="s">
        <v>429</v>
      </c>
      <c r="J174" s="11" t="n">
        <v>44008</v>
      </c>
      <c r="K174" s="11" t="n">
        <v>45834</v>
      </c>
      <c r="L174" s="6" t="s">
        <v>68</v>
      </c>
      <c r="M174" s="6" t="str">
        <f aca="false">IF(K174="","sem data",IF(K174&gt;=Resumo!$B$3,"vigente","vencida"))</f>
        <v>vencida</v>
      </c>
      <c r="N174" s="7" t="n">
        <v>2980.66161287497</v>
      </c>
      <c r="O174" s="10" t="s">
        <v>739</v>
      </c>
      <c r="P174" s="6" t="s">
        <v>69</v>
      </c>
      <c r="Q174" s="6"/>
      <c r="R174" s="6"/>
      <c r="S174" s="6"/>
      <c r="T174" s="10" t="s">
        <v>740</v>
      </c>
      <c r="U174" s="12" t="n">
        <v>-9.391639</v>
      </c>
      <c r="V174" s="12" t="n">
        <v>-68.030501</v>
      </c>
    </row>
    <row r="175" customFormat="false" ht="15" hidden="false" customHeight="false" outlineLevel="0" collapsed="false">
      <c r="A175" s="10" t="s">
        <v>741</v>
      </c>
      <c r="B175" s="10" t="s">
        <v>742</v>
      </c>
      <c r="C175" s="6" t="s">
        <v>12</v>
      </c>
      <c r="D175" s="6" t="s">
        <v>17</v>
      </c>
      <c r="E175" s="6" t="s">
        <v>34</v>
      </c>
      <c r="F175" s="6" t="s">
        <v>64</v>
      </c>
      <c r="G175" s="6"/>
      <c r="H175" s="6" t="s">
        <v>428</v>
      </c>
      <c r="I175" s="6" t="s">
        <v>429</v>
      </c>
      <c r="J175" s="11" t="n">
        <v>44042</v>
      </c>
      <c r="K175" s="11" t="n">
        <v>44407</v>
      </c>
      <c r="L175" s="6" t="s">
        <v>68</v>
      </c>
      <c r="M175" s="6" t="str">
        <f aca="false">IF(K175="","sem data",IF(K175&gt;=Resumo!$B$3,"vigente","vencida"))</f>
        <v>vencida</v>
      </c>
      <c r="N175" s="7" t="n">
        <v>763.82115437549</v>
      </c>
      <c r="O175" s="10" t="s">
        <v>739</v>
      </c>
      <c r="P175" s="6" t="s">
        <v>69</v>
      </c>
      <c r="Q175" s="6"/>
      <c r="R175" s="6"/>
      <c r="S175" s="6"/>
      <c r="T175" s="10"/>
      <c r="U175" s="12" t="n">
        <v>-9.417318</v>
      </c>
      <c r="V175" s="12" t="n">
        <v>-68.029224</v>
      </c>
    </row>
    <row r="176" customFormat="false" ht="15" hidden="false" customHeight="false" outlineLevel="0" collapsed="false">
      <c r="A176" s="10" t="s">
        <v>743</v>
      </c>
      <c r="B176" s="10" t="s">
        <v>744</v>
      </c>
      <c r="C176" s="6" t="s">
        <v>12</v>
      </c>
      <c r="D176" s="6" t="s">
        <v>17</v>
      </c>
      <c r="E176" s="6" t="s">
        <v>34</v>
      </c>
      <c r="F176" s="6" t="s">
        <v>64</v>
      </c>
      <c r="G176" s="6" t="s">
        <v>745</v>
      </c>
      <c r="H176" s="6" t="s">
        <v>746</v>
      </c>
      <c r="I176" s="6" t="s">
        <v>747</v>
      </c>
      <c r="J176" s="11" t="n">
        <v>44097</v>
      </c>
      <c r="K176" s="11" t="n">
        <v>45923</v>
      </c>
      <c r="L176" s="6" t="s">
        <v>68</v>
      </c>
      <c r="M176" s="6" t="str">
        <f aca="false">IF(K176="","sem data",IF(K176&gt;=Resumo!$B$3,"vigente","vencida"))</f>
        <v>vencida</v>
      </c>
      <c r="N176" s="7" t="n">
        <v>2076.84052543898</v>
      </c>
      <c r="O176" s="10" t="s">
        <v>748</v>
      </c>
      <c r="P176" s="6" t="s">
        <v>69</v>
      </c>
      <c r="Q176" s="6"/>
      <c r="R176" s="6"/>
      <c r="S176" s="6"/>
      <c r="T176" s="10" t="s">
        <v>749</v>
      </c>
      <c r="U176" s="12" t="n">
        <v>-9.457848</v>
      </c>
      <c r="V176" s="12" t="n">
        <v>-67.905669</v>
      </c>
    </row>
    <row r="177" customFormat="false" ht="15" hidden="false" customHeight="false" outlineLevel="0" collapsed="false">
      <c r="A177" s="10" t="s">
        <v>750</v>
      </c>
      <c r="B177" s="10" t="s">
        <v>751</v>
      </c>
      <c r="C177" s="6" t="s">
        <v>12</v>
      </c>
      <c r="D177" s="6" t="s">
        <v>17</v>
      </c>
      <c r="E177" s="6" t="s">
        <v>34</v>
      </c>
      <c r="F177" s="6" t="s">
        <v>64</v>
      </c>
      <c r="G177" s="6"/>
      <c r="H177" s="6" t="s">
        <v>746</v>
      </c>
      <c r="I177" s="6" t="s">
        <v>747</v>
      </c>
      <c r="J177" s="11" t="n">
        <v>44097</v>
      </c>
      <c r="K177" s="11" t="n">
        <v>44827</v>
      </c>
      <c r="L177" s="6" t="s">
        <v>68</v>
      </c>
      <c r="M177" s="6" t="str">
        <f aca="false">IF(K177="","sem data",IF(K177&gt;=Resumo!$B$3,"vigente","vencida"))</f>
        <v>vencida</v>
      </c>
      <c r="N177" s="7" t="n">
        <v>2076.84052543898</v>
      </c>
      <c r="O177" s="10" t="s">
        <v>748</v>
      </c>
      <c r="P177" s="6" t="s">
        <v>69</v>
      </c>
      <c r="Q177" s="6"/>
      <c r="R177" s="6"/>
      <c r="S177" s="6"/>
      <c r="T177" s="10"/>
      <c r="U177" s="12" t="n">
        <v>-9.457848</v>
      </c>
      <c r="V177" s="12" t="n">
        <v>-67.905669</v>
      </c>
    </row>
    <row r="178" customFormat="false" ht="15" hidden="false" customHeight="false" outlineLevel="0" collapsed="false">
      <c r="A178" s="10" t="s">
        <v>752</v>
      </c>
      <c r="B178" s="10" t="s">
        <v>753</v>
      </c>
      <c r="C178" s="6" t="s">
        <v>12</v>
      </c>
      <c r="D178" s="6" t="s">
        <v>17</v>
      </c>
      <c r="E178" s="6" t="s">
        <v>34</v>
      </c>
      <c r="F178" s="6" t="s">
        <v>64</v>
      </c>
      <c r="G178" s="6"/>
      <c r="H178" s="6" t="s">
        <v>419</v>
      </c>
      <c r="I178" s="6" t="s">
        <v>420</v>
      </c>
      <c r="J178" s="11" t="n">
        <v>44113</v>
      </c>
      <c r="K178" s="11" t="n">
        <v>44843</v>
      </c>
      <c r="L178" s="6" t="s">
        <v>68</v>
      </c>
      <c r="M178" s="6" t="str">
        <f aca="false">IF(K178="","sem data",IF(K178&gt;=Resumo!$B$3,"vigente","vencida"))</f>
        <v>vencida</v>
      </c>
      <c r="N178" s="7" t="n">
        <v>1120.83821900928</v>
      </c>
      <c r="O178" s="10" t="s">
        <v>754</v>
      </c>
      <c r="P178" s="6" t="s">
        <v>69</v>
      </c>
      <c r="Q178" s="6"/>
      <c r="R178" s="6"/>
      <c r="S178" s="6"/>
      <c r="T178" s="10"/>
      <c r="U178" s="12" t="n">
        <v>-9.410903</v>
      </c>
      <c r="V178" s="12" t="n">
        <v>-67.999721</v>
      </c>
    </row>
    <row r="179" customFormat="false" ht="15" hidden="false" customHeight="false" outlineLevel="0" collapsed="false">
      <c r="A179" s="10" t="s">
        <v>755</v>
      </c>
      <c r="B179" s="10" t="s">
        <v>756</v>
      </c>
      <c r="C179" s="6" t="s">
        <v>12</v>
      </c>
      <c r="D179" s="6" t="s">
        <v>17</v>
      </c>
      <c r="E179" s="6" t="s">
        <v>34</v>
      </c>
      <c r="F179" s="6" t="s">
        <v>64</v>
      </c>
      <c r="G179" s="6" t="s">
        <v>757</v>
      </c>
      <c r="H179" s="6" t="s">
        <v>419</v>
      </c>
      <c r="I179" s="6" t="s">
        <v>420</v>
      </c>
      <c r="J179" s="11" t="n">
        <v>44113</v>
      </c>
      <c r="K179" s="11" t="n">
        <v>45939</v>
      </c>
      <c r="L179" s="6" t="s">
        <v>68</v>
      </c>
      <c r="M179" s="6" t="str">
        <f aca="false">IF(K179="","sem data",IF(K179&gt;=Resumo!$B$3,"vigente","vencida"))</f>
        <v>vencida</v>
      </c>
      <c r="N179" s="7" t="n">
        <v>1221.53691026176</v>
      </c>
      <c r="O179" s="10" t="s">
        <v>754</v>
      </c>
      <c r="P179" s="6" t="s">
        <v>69</v>
      </c>
      <c r="Q179" s="6"/>
      <c r="R179" s="6"/>
      <c r="S179" s="6"/>
      <c r="T179" s="10" t="s">
        <v>758</v>
      </c>
      <c r="U179" s="12" t="n">
        <v>-9.410903</v>
      </c>
      <c r="V179" s="12" t="n">
        <v>-67.999721</v>
      </c>
    </row>
    <row r="180" customFormat="false" ht="15" hidden="false" customHeight="false" outlineLevel="0" collapsed="false">
      <c r="A180" s="10" t="s">
        <v>759</v>
      </c>
      <c r="B180" s="10" t="s">
        <v>760</v>
      </c>
      <c r="C180" s="6" t="s">
        <v>12</v>
      </c>
      <c r="D180" s="6" t="s">
        <v>17</v>
      </c>
      <c r="E180" s="6" t="s">
        <v>34</v>
      </c>
      <c r="F180" s="6" t="s">
        <v>64</v>
      </c>
      <c r="G180" s="6"/>
      <c r="H180" s="6" t="s">
        <v>428</v>
      </c>
      <c r="I180" s="6" t="s">
        <v>429</v>
      </c>
      <c r="J180" s="11" t="n">
        <v>44312</v>
      </c>
      <c r="K180" s="11" t="n">
        <v>45042</v>
      </c>
      <c r="L180" s="6" t="s">
        <v>68</v>
      </c>
      <c r="M180" s="6" t="str">
        <f aca="false">IF(K180="","sem data",IF(K180&gt;=Resumo!$B$3,"vigente","vencida"))</f>
        <v>vencida</v>
      </c>
      <c r="N180" s="7" t="n">
        <v>732.245417474478</v>
      </c>
      <c r="O180" s="10" t="s">
        <v>739</v>
      </c>
      <c r="P180" s="6" t="s">
        <v>69</v>
      </c>
      <c r="Q180" s="6"/>
      <c r="R180" s="6"/>
      <c r="S180" s="6"/>
      <c r="T180" s="10"/>
      <c r="U180" s="12" t="n">
        <v>-9.394205</v>
      </c>
      <c r="V180" s="12" t="n">
        <v>-68.016847</v>
      </c>
    </row>
    <row r="181" customFormat="false" ht="15" hidden="false" customHeight="false" outlineLevel="0" collapsed="false">
      <c r="A181" s="10" t="s">
        <v>761</v>
      </c>
      <c r="B181" s="10" t="s">
        <v>762</v>
      </c>
      <c r="C181" s="6" t="s">
        <v>12</v>
      </c>
      <c r="D181" s="6" t="s">
        <v>17</v>
      </c>
      <c r="E181" s="6" t="s">
        <v>34</v>
      </c>
      <c r="F181" s="6" t="s">
        <v>64</v>
      </c>
      <c r="G181" s="6"/>
      <c r="H181" s="6" t="s">
        <v>428</v>
      </c>
      <c r="I181" s="6" t="s">
        <v>429</v>
      </c>
      <c r="J181" s="11" t="n">
        <v>44405</v>
      </c>
      <c r="K181" s="11" t="n">
        <v>45135</v>
      </c>
      <c r="L181" s="6" t="s">
        <v>68</v>
      </c>
      <c r="M181" s="6" t="str">
        <f aca="false">IF(K181="","sem data",IF(K181&gt;=Resumo!$B$3,"vigente","vencida"))</f>
        <v>vencida</v>
      </c>
      <c r="N181" s="7" t="n">
        <v>747.593282271721</v>
      </c>
      <c r="O181" s="10" t="s">
        <v>739</v>
      </c>
      <c r="P181" s="6" t="s">
        <v>69</v>
      </c>
      <c r="Q181" s="6"/>
      <c r="R181" s="6"/>
      <c r="S181" s="6"/>
      <c r="T181" s="10"/>
      <c r="U181" s="12" t="n">
        <v>-9.379429</v>
      </c>
      <c r="V181" s="12" t="n">
        <v>-68.024248</v>
      </c>
    </row>
    <row r="182" customFormat="false" ht="15" hidden="false" customHeight="false" outlineLevel="0" collapsed="false">
      <c r="A182" s="10" t="s">
        <v>763</v>
      </c>
      <c r="B182" s="10" t="s">
        <v>764</v>
      </c>
      <c r="C182" s="6" t="s">
        <v>12</v>
      </c>
      <c r="D182" s="6" t="s">
        <v>17</v>
      </c>
      <c r="E182" s="6" t="s">
        <v>34</v>
      </c>
      <c r="F182" s="6" t="s">
        <v>64</v>
      </c>
      <c r="G182" s="6"/>
      <c r="H182" s="6" t="s">
        <v>428</v>
      </c>
      <c r="I182" s="6" t="s">
        <v>429</v>
      </c>
      <c r="J182" s="11" t="n">
        <v>44678</v>
      </c>
      <c r="K182" s="11" t="n">
        <v>45409</v>
      </c>
      <c r="L182" s="6" t="s">
        <v>68</v>
      </c>
      <c r="M182" s="6" t="str">
        <f aca="false">IF(K182="","sem data",IF(K182&gt;=Resumo!$B$3,"vigente","vencida"))</f>
        <v>vencida</v>
      </c>
      <c r="N182" s="7" t="n">
        <v>702.46201819938</v>
      </c>
      <c r="O182" s="10" t="s">
        <v>739</v>
      </c>
      <c r="P182" s="6" t="s">
        <v>69</v>
      </c>
      <c r="Q182" s="6"/>
      <c r="R182" s="6"/>
      <c r="S182" s="6"/>
      <c r="T182" s="10"/>
      <c r="U182" s="12" t="n">
        <v>-9.369682</v>
      </c>
      <c r="V182" s="12" t="n">
        <v>-68.015752</v>
      </c>
    </row>
    <row r="183" customFormat="false" ht="15" hidden="false" customHeight="false" outlineLevel="0" collapsed="false">
      <c r="A183" s="10" t="s">
        <v>765</v>
      </c>
      <c r="B183" s="10" t="s">
        <v>766</v>
      </c>
      <c r="C183" s="6" t="s">
        <v>12</v>
      </c>
      <c r="D183" s="6" t="s">
        <v>17</v>
      </c>
      <c r="E183" s="6" t="s">
        <v>34</v>
      </c>
      <c r="F183" s="6" t="s">
        <v>64</v>
      </c>
      <c r="G183" s="6" t="s">
        <v>350</v>
      </c>
      <c r="H183" s="6" t="s">
        <v>767</v>
      </c>
      <c r="I183" s="6" t="s">
        <v>768</v>
      </c>
      <c r="J183" s="11" t="n">
        <v>44685</v>
      </c>
      <c r="K183" s="11" t="n">
        <v>46511</v>
      </c>
      <c r="L183" s="6" t="s">
        <v>68</v>
      </c>
      <c r="M183" s="6" t="str">
        <f aca="false">IF(K183="","sem data",IF(K183&gt;=Resumo!$B$3,"vigente","vencida"))</f>
        <v>vigente</v>
      </c>
      <c r="N183" s="7" t="n">
        <v>418.309634370293</v>
      </c>
      <c r="O183" s="10"/>
      <c r="P183" s="6" t="s">
        <v>69</v>
      </c>
      <c r="Q183" s="6"/>
      <c r="R183" s="6"/>
      <c r="S183" s="6"/>
      <c r="T183" s="10" t="s">
        <v>769</v>
      </c>
      <c r="U183" s="12" t="n">
        <v>-9.533744</v>
      </c>
      <c r="V183" s="12" t="n">
        <v>-67.636084</v>
      </c>
    </row>
    <row r="184" customFormat="false" ht="15" hidden="false" customHeight="false" outlineLevel="0" collapsed="false">
      <c r="A184" s="10" t="s">
        <v>770</v>
      </c>
      <c r="B184" s="10" t="s">
        <v>771</v>
      </c>
      <c r="C184" s="6" t="s">
        <v>12</v>
      </c>
      <c r="D184" s="6" t="s">
        <v>17</v>
      </c>
      <c r="E184" s="6" t="s">
        <v>34</v>
      </c>
      <c r="F184" s="6" t="s">
        <v>64</v>
      </c>
      <c r="G184" s="6"/>
      <c r="H184" s="6" t="s">
        <v>767</v>
      </c>
      <c r="I184" s="6" t="s">
        <v>768</v>
      </c>
      <c r="J184" s="11" t="n">
        <v>44685</v>
      </c>
      <c r="K184" s="11" t="n">
        <v>45416</v>
      </c>
      <c r="L184" s="6" t="s">
        <v>68</v>
      </c>
      <c r="M184" s="6" t="str">
        <f aca="false">IF(K184="","sem data",IF(K184&gt;=Resumo!$B$3,"vigente","vencida"))</f>
        <v>vencida</v>
      </c>
      <c r="N184" s="7" t="n">
        <v>418.309634370293</v>
      </c>
      <c r="O184" s="10"/>
      <c r="P184" s="6" t="s">
        <v>69</v>
      </c>
      <c r="Q184" s="6"/>
      <c r="R184" s="6"/>
      <c r="S184" s="6"/>
      <c r="T184" s="10"/>
      <c r="U184" s="12" t="n">
        <v>-9.533744</v>
      </c>
      <c r="V184" s="12" t="n">
        <v>-67.636084</v>
      </c>
    </row>
    <row r="185" customFormat="false" ht="15" hidden="false" customHeight="false" outlineLevel="0" collapsed="false">
      <c r="A185" s="10" t="s">
        <v>772</v>
      </c>
      <c r="B185" s="10" t="s">
        <v>773</v>
      </c>
      <c r="C185" s="6" t="s">
        <v>12</v>
      </c>
      <c r="D185" s="6" t="s">
        <v>18</v>
      </c>
      <c r="E185" s="6" t="s">
        <v>34</v>
      </c>
      <c r="F185" s="6" t="s">
        <v>64</v>
      </c>
      <c r="G185" s="6" t="s">
        <v>774</v>
      </c>
      <c r="H185" s="6" t="s">
        <v>775</v>
      </c>
      <c r="I185" s="6" t="s">
        <v>67</v>
      </c>
      <c r="J185" s="11" t="n">
        <v>44708</v>
      </c>
      <c r="K185" s="11" t="n">
        <v>57492</v>
      </c>
      <c r="L185" s="6" t="s">
        <v>68</v>
      </c>
      <c r="M185" s="6" t="str">
        <f aca="false">IF(K185="","sem data",IF(K185&gt;=Resumo!$B$3,"vigente","vencida"))</f>
        <v>vigente</v>
      </c>
      <c r="N185" s="7" t="n">
        <v>4421.75988293264</v>
      </c>
      <c r="O185" s="10"/>
      <c r="P185" s="6" t="s">
        <v>69</v>
      </c>
      <c r="Q185" s="6"/>
      <c r="R185" s="6"/>
      <c r="S185" s="6"/>
      <c r="T185" s="10" t="s">
        <v>776</v>
      </c>
      <c r="U185" s="12" t="n">
        <v>-9.519642</v>
      </c>
      <c r="V185" s="12" t="n">
        <v>-67.548682</v>
      </c>
    </row>
    <row r="186" customFormat="false" ht="15" hidden="false" customHeight="false" outlineLevel="0" collapsed="false">
      <c r="A186" s="10" t="s">
        <v>777</v>
      </c>
      <c r="B186" s="10" t="s">
        <v>778</v>
      </c>
      <c r="C186" s="6" t="s">
        <v>12</v>
      </c>
      <c r="D186" s="6" t="s">
        <v>18</v>
      </c>
      <c r="E186" s="6" t="s">
        <v>34</v>
      </c>
      <c r="F186" s="6" t="s">
        <v>64</v>
      </c>
      <c r="G186" s="6"/>
      <c r="H186" s="6" t="s">
        <v>775</v>
      </c>
      <c r="I186" s="6" t="s">
        <v>67</v>
      </c>
      <c r="J186" s="11" t="n">
        <v>44708</v>
      </c>
      <c r="K186" s="11" t="n">
        <v>45073</v>
      </c>
      <c r="L186" s="6" t="s">
        <v>68</v>
      </c>
      <c r="M186" s="6" t="str">
        <f aca="false">IF(K186="","sem data",IF(K186&gt;=Resumo!$B$3,"vigente","vencida"))</f>
        <v>vencida</v>
      </c>
      <c r="N186" s="7" t="n">
        <v>2141.56337472302</v>
      </c>
      <c r="O186" s="10"/>
      <c r="P186" s="6" t="s">
        <v>69</v>
      </c>
      <c r="Q186" s="6"/>
      <c r="R186" s="6"/>
      <c r="S186" s="6"/>
      <c r="T186" s="10"/>
      <c r="U186" s="12" t="n">
        <v>-9.522377</v>
      </c>
      <c r="V186" s="12" t="n">
        <v>-67.547732</v>
      </c>
    </row>
    <row r="187" customFormat="false" ht="15" hidden="false" customHeight="false" outlineLevel="0" collapsed="false">
      <c r="A187" s="10" t="s">
        <v>779</v>
      </c>
      <c r="B187" s="10" t="s">
        <v>780</v>
      </c>
      <c r="C187" s="6" t="s">
        <v>12</v>
      </c>
      <c r="D187" s="6" t="s">
        <v>17</v>
      </c>
      <c r="E187" s="6" t="s">
        <v>34</v>
      </c>
      <c r="F187" s="6" t="s">
        <v>64</v>
      </c>
      <c r="G187" s="6" t="s">
        <v>781</v>
      </c>
      <c r="H187" s="6" t="s">
        <v>782</v>
      </c>
      <c r="I187" s="6" t="s">
        <v>783</v>
      </c>
      <c r="J187" s="11" t="n">
        <v>44715</v>
      </c>
      <c r="K187" s="11" t="n">
        <v>46541</v>
      </c>
      <c r="L187" s="6" t="s">
        <v>68</v>
      </c>
      <c r="M187" s="6" t="str">
        <f aca="false">IF(K187="","sem data",IF(K187&gt;=Resumo!$B$3,"vigente","vencida"))</f>
        <v>vigente</v>
      </c>
      <c r="N187" s="7" t="n">
        <v>1083.55817662421</v>
      </c>
      <c r="O187" s="10"/>
      <c r="P187" s="6" t="s">
        <v>69</v>
      </c>
      <c r="Q187" s="6"/>
      <c r="R187" s="6"/>
      <c r="S187" s="6"/>
      <c r="T187" s="10" t="s">
        <v>784</v>
      </c>
      <c r="U187" s="12" t="n">
        <v>-9.426754</v>
      </c>
      <c r="V187" s="12" t="n">
        <v>-67.932318</v>
      </c>
    </row>
    <row r="188" customFormat="false" ht="15" hidden="false" customHeight="false" outlineLevel="0" collapsed="false">
      <c r="A188" s="10" t="s">
        <v>785</v>
      </c>
      <c r="B188" s="10" t="s">
        <v>786</v>
      </c>
      <c r="C188" s="6" t="s">
        <v>12</v>
      </c>
      <c r="D188" s="6" t="s">
        <v>17</v>
      </c>
      <c r="E188" s="6" t="s">
        <v>34</v>
      </c>
      <c r="F188" s="6" t="s">
        <v>64</v>
      </c>
      <c r="G188" s="6"/>
      <c r="H188" s="6" t="s">
        <v>782</v>
      </c>
      <c r="I188" s="6" t="s">
        <v>783</v>
      </c>
      <c r="J188" s="11" t="n">
        <v>44715</v>
      </c>
      <c r="K188" s="11" t="n">
        <v>45446</v>
      </c>
      <c r="L188" s="6" t="s">
        <v>68</v>
      </c>
      <c r="M188" s="6" t="str">
        <f aca="false">IF(K188="","sem data",IF(K188&gt;=Resumo!$B$3,"vigente","vencida"))</f>
        <v>vencida</v>
      </c>
      <c r="N188" s="7" t="n">
        <v>1083.55817662421</v>
      </c>
      <c r="O188" s="10"/>
      <c r="P188" s="6" t="s">
        <v>69</v>
      </c>
      <c r="Q188" s="6"/>
      <c r="R188" s="6"/>
      <c r="S188" s="6"/>
      <c r="T188" s="10"/>
      <c r="U188" s="12" t="n">
        <v>-9.426754</v>
      </c>
      <c r="V188" s="12" t="n">
        <v>-67.932318</v>
      </c>
    </row>
    <row r="189" customFormat="false" ht="15" hidden="false" customHeight="false" outlineLevel="0" collapsed="false">
      <c r="A189" s="10" t="s">
        <v>787</v>
      </c>
      <c r="B189" s="10" t="s">
        <v>788</v>
      </c>
      <c r="C189" s="6" t="s">
        <v>12</v>
      </c>
      <c r="D189" s="6" t="s">
        <v>17</v>
      </c>
      <c r="E189" s="6" t="s">
        <v>34</v>
      </c>
      <c r="F189" s="6" t="s">
        <v>64</v>
      </c>
      <c r="G189" s="6" t="s">
        <v>789</v>
      </c>
      <c r="H189" s="6" t="s">
        <v>790</v>
      </c>
      <c r="I189" s="6" t="s">
        <v>791</v>
      </c>
      <c r="J189" s="11" t="n">
        <v>44736</v>
      </c>
      <c r="K189" s="11" t="n">
        <v>46562</v>
      </c>
      <c r="L189" s="6" t="s">
        <v>68</v>
      </c>
      <c r="M189" s="6" t="str">
        <f aca="false">IF(K189="","sem data",IF(K189&gt;=Resumo!$B$3,"vigente","vencida"))</f>
        <v>vigente</v>
      </c>
      <c r="N189" s="7" t="n">
        <v>1585.49283094522</v>
      </c>
      <c r="O189" s="10"/>
      <c r="P189" s="6" t="s">
        <v>69</v>
      </c>
      <c r="Q189" s="6"/>
      <c r="R189" s="6"/>
      <c r="S189" s="6"/>
      <c r="T189" s="10" t="s">
        <v>792</v>
      </c>
      <c r="U189" s="12" t="n">
        <v>-9.462876</v>
      </c>
      <c r="V189" s="12" t="n">
        <v>-67.93111</v>
      </c>
    </row>
    <row r="190" customFormat="false" ht="15" hidden="false" customHeight="false" outlineLevel="0" collapsed="false">
      <c r="A190" s="10" t="s">
        <v>793</v>
      </c>
      <c r="B190" s="10" t="s">
        <v>794</v>
      </c>
      <c r="C190" s="6" t="s">
        <v>12</v>
      </c>
      <c r="D190" s="6" t="s">
        <v>17</v>
      </c>
      <c r="E190" s="6" t="s">
        <v>34</v>
      </c>
      <c r="F190" s="6" t="s">
        <v>64</v>
      </c>
      <c r="G190" s="6"/>
      <c r="H190" s="6" t="s">
        <v>790</v>
      </c>
      <c r="I190" s="6" t="s">
        <v>791</v>
      </c>
      <c r="J190" s="11" t="n">
        <v>44736</v>
      </c>
      <c r="K190" s="11" t="n">
        <v>45467</v>
      </c>
      <c r="L190" s="6" t="s">
        <v>68</v>
      </c>
      <c r="M190" s="6" t="str">
        <f aca="false">IF(K190="","sem data",IF(K190&gt;=Resumo!$B$3,"vigente","vencida"))</f>
        <v>vencida</v>
      </c>
      <c r="N190" s="7" t="n">
        <v>1585.49283094522</v>
      </c>
      <c r="O190" s="10"/>
      <c r="P190" s="6" t="s">
        <v>69</v>
      </c>
      <c r="Q190" s="6"/>
      <c r="R190" s="6"/>
      <c r="S190" s="6"/>
      <c r="T190" s="10"/>
      <c r="U190" s="12" t="n">
        <v>-9.462876</v>
      </c>
      <c r="V190" s="12" t="n">
        <v>-67.93111</v>
      </c>
    </row>
    <row r="191" customFormat="false" ht="15" hidden="false" customHeight="false" outlineLevel="0" collapsed="false">
      <c r="A191" s="10" t="s">
        <v>795</v>
      </c>
      <c r="B191" s="10" t="s">
        <v>796</v>
      </c>
      <c r="C191" s="6" t="s">
        <v>12</v>
      </c>
      <c r="D191" s="6" t="s">
        <v>18</v>
      </c>
      <c r="E191" s="6" t="s">
        <v>34</v>
      </c>
      <c r="F191" s="6" t="s">
        <v>64</v>
      </c>
      <c r="G191" s="6" t="s">
        <v>774</v>
      </c>
      <c r="H191" s="6" t="s">
        <v>775</v>
      </c>
      <c r="I191" s="6" t="s">
        <v>67</v>
      </c>
      <c r="J191" s="11" t="n">
        <v>45418</v>
      </c>
      <c r="K191" s="11" t="n">
        <v>58201</v>
      </c>
      <c r="L191" s="6" t="s">
        <v>68</v>
      </c>
      <c r="M191" s="6" t="str">
        <f aca="false">IF(K191="","sem data",IF(K191&gt;=Resumo!$B$3,"vigente","vencida"))</f>
        <v>vigente</v>
      </c>
      <c r="N191" s="7" t="n">
        <v>4421.75988293264</v>
      </c>
      <c r="O191" s="10"/>
      <c r="P191" s="6" t="s">
        <v>69</v>
      </c>
      <c r="Q191" s="6"/>
      <c r="R191" s="6"/>
      <c r="S191" s="6"/>
      <c r="T191" s="10" t="s">
        <v>797</v>
      </c>
      <c r="U191" s="12" t="n">
        <v>-9.519642</v>
      </c>
      <c r="V191" s="12" t="n">
        <v>-67.548682</v>
      </c>
    </row>
    <row r="192" customFormat="false" ht="15" hidden="false" customHeight="false" outlineLevel="0" collapsed="false">
      <c r="A192" s="10" t="s">
        <v>798</v>
      </c>
      <c r="B192" s="10" t="s">
        <v>799</v>
      </c>
      <c r="C192" s="6" t="s">
        <v>12</v>
      </c>
      <c r="D192" s="6" t="s">
        <v>17</v>
      </c>
      <c r="E192" s="6" t="s">
        <v>34</v>
      </c>
      <c r="F192" s="6" t="s">
        <v>64</v>
      </c>
      <c r="G192" s="6" t="s">
        <v>800</v>
      </c>
      <c r="H192" s="6" t="s">
        <v>801</v>
      </c>
      <c r="I192" s="6" t="s">
        <v>802</v>
      </c>
      <c r="J192" s="11" t="n">
        <v>45422</v>
      </c>
      <c r="K192" s="11" t="n">
        <v>47248</v>
      </c>
      <c r="L192" s="6" t="s">
        <v>68</v>
      </c>
      <c r="M192" s="6" t="str">
        <f aca="false">IF(K192="","sem data",IF(K192&gt;=Resumo!$B$3,"vigente","vencida"))</f>
        <v>vigente</v>
      </c>
      <c r="N192" s="7" t="n">
        <v>1061.44811772714</v>
      </c>
      <c r="O192" s="10"/>
      <c r="P192" s="6" t="s">
        <v>69</v>
      </c>
      <c r="Q192" s="6"/>
      <c r="R192" s="6"/>
      <c r="S192" s="6"/>
      <c r="T192" s="10" t="s">
        <v>803</v>
      </c>
      <c r="U192" s="12" t="n">
        <v>-9.588126</v>
      </c>
      <c r="V192" s="12" t="n">
        <v>-67.682203</v>
      </c>
    </row>
    <row r="193" customFormat="false" ht="15" hidden="false" customHeight="false" outlineLevel="0" collapsed="false">
      <c r="A193" s="10" t="s">
        <v>804</v>
      </c>
      <c r="B193" s="10" t="s">
        <v>805</v>
      </c>
      <c r="C193" s="6" t="s">
        <v>12</v>
      </c>
      <c r="D193" s="6" t="s">
        <v>17</v>
      </c>
      <c r="E193" s="6" t="s">
        <v>34</v>
      </c>
      <c r="F193" s="6" t="s">
        <v>64</v>
      </c>
      <c r="G193" s="6"/>
      <c r="H193" s="6" t="s">
        <v>801</v>
      </c>
      <c r="I193" s="6" t="s">
        <v>802</v>
      </c>
      <c r="J193" s="11" t="n">
        <v>45422</v>
      </c>
      <c r="K193" s="11" t="n">
        <v>46152</v>
      </c>
      <c r="L193" s="6" t="s">
        <v>68</v>
      </c>
      <c r="M193" s="6" t="str">
        <f aca="false">IF(K193="","sem data",IF(K193&gt;=Resumo!$B$3,"vigente","vencida"))</f>
        <v>vencida</v>
      </c>
      <c r="N193" s="7" t="n">
        <v>1061.44811772714</v>
      </c>
      <c r="O193" s="10"/>
      <c r="P193" s="6" t="s">
        <v>69</v>
      </c>
      <c r="Q193" s="6"/>
      <c r="R193" s="6"/>
      <c r="S193" s="6"/>
      <c r="T193" s="10"/>
      <c r="U193" s="12" t="n">
        <v>-9.588126</v>
      </c>
      <c r="V193" s="12" t="n">
        <v>-67.682203</v>
      </c>
    </row>
    <row r="194" customFormat="false" ht="15" hidden="false" customHeight="false" outlineLevel="0" collapsed="false">
      <c r="A194" s="10" t="s">
        <v>806</v>
      </c>
      <c r="B194" s="10" t="s">
        <v>807</v>
      </c>
      <c r="C194" s="6" t="s">
        <v>12</v>
      </c>
      <c r="D194" s="6" t="s">
        <v>18</v>
      </c>
      <c r="E194" s="6" t="s">
        <v>34</v>
      </c>
      <c r="F194" s="6" t="s">
        <v>64</v>
      </c>
      <c r="G194" s="6"/>
      <c r="H194" s="6" t="s">
        <v>775</v>
      </c>
      <c r="I194" s="6" t="s">
        <v>67</v>
      </c>
      <c r="J194" s="11" t="n">
        <v>45449</v>
      </c>
      <c r="K194" s="11" t="n">
        <v>45814</v>
      </c>
      <c r="L194" s="6" t="s">
        <v>68</v>
      </c>
      <c r="M194" s="6" t="str">
        <f aca="false">IF(K194="","sem data",IF(K194&gt;=Resumo!$B$3,"vigente","vencida"))</f>
        <v>vencida</v>
      </c>
      <c r="N194" s="7" t="n">
        <v>2277.551439445</v>
      </c>
      <c r="O194" s="10"/>
      <c r="P194" s="6" t="s">
        <v>69</v>
      </c>
      <c r="Q194" s="6"/>
      <c r="R194" s="6"/>
      <c r="S194" s="6"/>
      <c r="T194" s="10"/>
      <c r="U194" s="12" t="n">
        <v>-9.506555</v>
      </c>
      <c r="V194" s="12" t="n">
        <v>-67.546985</v>
      </c>
    </row>
    <row r="195" customFormat="false" ht="15" hidden="false" customHeight="false" outlineLevel="0" collapsed="false">
      <c r="A195" s="10" t="s">
        <v>808</v>
      </c>
      <c r="B195" s="10" t="s">
        <v>809</v>
      </c>
      <c r="C195" s="6" t="s">
        <v>12</v>
      </c>
      <c r="D195" s="6" t="s">
        <v>17</v>
      </c>
      <c r="E195" s="6" t="s">
        <v>36</v>
      </c>
      <c r="F195" s="6" t="s">
        <v>64</v>
      </c>
      <c r="G195" s="6" t="s">
        <v>810</v>
      </c>
      <c r="H195" s="6" t="s">
        <v>811</v>
      </c>
      <c r="I195" s="6" t="s">
        <v>812</v>
      </c>
      <c r="J195" s="11" t="n">
        <v>42907</v>
      </c>
      <c r="K195" s="11" t="n">
        <v>43272</v>
      </c>
      <c r="L195" s="6" t="s">
        <v>68</v>
      </c>
      <c r="M195" s="6" t="str">
        <f aca="false">IF(K195="","sem data",IF(K195&gt;=Resumo!$B$3,"vigente","vencida"))</f>
        <v>vencida</v>
      </c>
      <c r="N195" s="7" t="n">
        <v>303.744649940226</v>
      </c>
      <c r="O195" s="10" t="s">
        <v>813</v>
      </c>
      <c r="P195" s="6" t="s">
        <v>69</v>
      </c>
      <c r="Q195" s="6"/>
      <c r="R195" s="6"/>
      <c r="S195" s="6"/>
      <c r="T195" s="10" t="s">
        <v>814</v>
      </c>
      <c r="U195" s="12" t="n">
        <v>-10.188254</v>
      </c>
      <c r="V195" s="12" t="n">
        <v>-68.011928</v>
      </c>
    </row>
    <row r="196" customFormat="false" ht="15" hidden="false" customHeight="false" outlineLevel="0" collapsed="false">
      <c r="A196" s="10" t="s">
        <v>815</v>
      </c>
      <c r="B196" s="10" t="s">
        <v>816</v>
      </c>
      <c r="C196" s="6" t="s">
        <v>12</v>
      </c>
      <c r="D196" s="6" t="s">
        <v>17</v>
      </c>
      <c r="E196" s="6" t="s">
        <v>36</v>
      </c>
      <c r="F196" s="6" t="s">
        <v>64</v>
      </c>
      <c r="G196" s="6"/>
      <c r="H196" s="6" t="s">
        <v>811</v>
      </c>
      <c r="I196" s="6" t="s">
        <v>812</v>
      </c>
      <c r="J196" s="11" t="n">
        <v>42940</v>
      </c>
      <c r="K196" s="11" t="n">
        <v>43305</v>
      </c>
      <c r="L196" s="6" t="s">
        <v>68</v>
      </c>
      <c r="M196" s="6" t="str">
        <f aca="false">IF(K196="","sem data",IF(K196&gt;=Resumo!$B$3,"vigente","vencida"))</f>
        <v>vencida</v>
      </c>
      <c r="N196" s="7" t="n">
        <v>303.744649940226</v>
      </c>
      <c r="O196" s="10" t="s">
        <v>813</v>
      </c>
      <c r="P196" s="6" t="s">
        <v>69</v>
      </c>
      <c r="Q196" s="6"/>
      <c r="R196" s="6"/>
      <c r="S196" s="6"/>
      <c r="T196" s="10"/>
      <c r="U196" s="12" t="n">
        <v>-10.188254</v>
      </c>
      <c r="V196" s="12" t="n">
        <v>-68.011928</v>
      </c>
    </row>
    <row r="197" customFormat="false" ht="15" hidden="false" customHeight="false" outlineLevel="0" collapsed="false">
      <c r="A197" s="10" t="s">
        <v>817</v>
      </c>
      <c r="B197" s="10" t="s">
        <v>818</v>
      </c>
      <c r="C197" s="6" t="s">
        <v>12</v>
      </c>
      <c r="D197" s="6" t="s">
        <v>17</v>
      </c>
      <c r="E197" s="6" t="s">
        <v>36</v>
      </c>
      <c r="F197" s="6" t="s">
        <v>64</v>
      </c>
      <c r="G197" s="6" t="s">
        <v>819</v>
      </c>
      <c r="H197" s="6" t="s">
        <v>820</v>
      </c>
      <c r="I197" s="6" t="s">
        <v>731</v>
      </c>
      <c r="J197" s="11" t="n">
        <v>43564</v>
      </c>
      <c r="K197" s="11" t="n">
        <v>44295</v>
      </c>
      <c r="L197" s="6" t="s">
        <v>68</v>
      </c>
      <c r="M197" s="6" t="str">
        <f aca="false">IF(K197="","sem data",IF(K197&gt;=Resumo!$B$3,"vigente","vencida"))</f>
        <v>vencida</v>
      </c>
      <c r="N197" s="7" t="n">
        <v>2826.51374206593</v>
      </c>
      <c r="O197" s="10" t="s">
        <v>821</v>
      </c>
      <c r="P197" s="6" t="s">
        <v>69</v>
      </c>
      <c r="Q197" s="6"/>
      <c r="R197" s="6"/>
      <c r="S197" s="6"/>
      <c r="T197" s="10" t="s">
        <v>822</v>
      </c>
      <c r="U197" s="12" t="n">
        <v>-9.885852</v>
      </c>
      <c r="V197" s="12" t="n">
        <v>-68.235752</v>
      </c>
    </row>
    <row r="198" customFormat="false" ht="15" hidden="false" customHeight="false" outlineLevel="0" collapsed="false">
      <c r="A198" s="10" t="s">
        <v>823</v>
      </c>
      <c r="B198" s="10" t="s">
        <v>824</v>
      </c>
      <c r="C198" s="6" t="s">
        <v>12</v>
      </c>
      <c r="D198" s="6" t="s">
        <v>17</v>
      </c>
      <c r="E198" s="6" t="s">
        <v>36</v>
      </c>
      <c r="F198" s="6" t="s">
        <v>64</v>
      </c>
      <c r="G198" s="6" t="s">
        <v>825</v>
      </c>
      <c r="H198" s="6" t="s">
        <v>826</v>
      </c>
      <c r="I198" s="6" t="s">
        <v>827</v>
      </c>
      <c r="J198" s="11" t="n">
        <v>43627</v>
      </c>
      <c r="K198" s="11" t="n">
        <v>44358</v>
      </c>
      <c r="L198" s="6" t="s">
        <v>68</v>
      </c>
      <c r="M198" s="6" t="str">
        <f aca="false">IF(K198="","sem data",IF(K198&gt;=Resumo!$B$3,"vigente","vencida"))</f>
        <v>vencida</v>
      </c>
      <c r="N198" s="7" t="n">
        <v>3635.86738625077</v>
      </c>
      <c r="O198" s="10" t="s">
        <v>828</v>
      </c>
      <c r="P198" s="6" t="s">
        <v>69</v>
      </c>
      <c r="Q198" s="6"/>
      <c r="R198" s="6"/>
      <c r="S198" s="6"/>
      <c r="T198" s="10" t="s">
        <v>829</v>
      </c>
      <c r="U198" s="12" t="n">
        <v>-10.04564</v>
      </c>
      <c r="V198" s="12" t="n">
        <v>-68.237496</v>
      </c>
    </row>
    <row r="199" customFormat="false" ht="15" hidden="false" customHeight="false" outlineLevel="0" collapsed="false">
      <c r="A199" s="10" t="s">
        <v>830</v>
      </c>
      <c r="B199" s="10" t="s">
        <v>831</v>
      </c>
      <c r="C199" s="6" t="s">
        <v>12</v>
      </c>
      <c r="D199" s="6" t="s">
        <v>17</v>
      </c>
      <c r="E199" s="6" t="s">
        <v>36</v>
      </c>
      <c r="F199" s="6" t="s">
        <v>64</v>
      </c>
      <c r="G199" s="6" t="s">
        <v>825</v>
      </c>
      <c r="H199" s="6" t="s">
        <v>832</v>
      </c>
      <c r="I199" s="6" t="s">
        <v>833</v>
      </c>
      <c r="J199" s="11" t="n">
        <v>43633</v>
      </c>
      <c r="K199" s="11" t="n">
        <v>45460</v>
      </c>
      <c r="L199" s="6" t="s">
        <v>68</v>
      </c>
      <c r="M199" s="6" t="str">
        <f aca="false">IF(K199="","sem data",IF(K199&gt;=Resumo!$B$3,"vigente","vencida"))</f>
        <v>vencida</v>
      </c>
      <c r="N199" s="7" t="n">
        <v>3635.86738625077</v>
      </c>
      <c r="O199" s="10" t="s">
        <v>828</v>
      </c>
      <c r="P199" s="6" t="s">
        <v>69</v>
      </c>
      <c r="Q199" s="6"/>
      <c r="R199" s="6"/>
      <c r="S199" s="6"/>
      <c r="T199" s="10" t="s">
        <v>829</v>
      </c>
      <c r="U199" s="12" t="n">
        <v>-10.04564</v>
      </c>
      <c r="V199" s="12" t="n">
        <v>-68.237496</v>
      </c>
    </row>
    <row r="200" customFormat="false" ht="15" hidden="false" customHeight="false" outlineLevel="0" collapsed="false">
      <c r="A200" s="10" t="s">
        <v>834</v>
      </c>
      <c r="B200" s="10" t="s">
        <v>835</v>
      </c>
      <c r="C200" s="6" t="s">
        <v>12</v>
      </c>
      <c r="D200" s="6" t="s">
        <v>17</v>
      </c>
      <c r="E200" s="6" t="s">
        <v>36</v>
      </c>
      <c r="F200" s="6" t="s">
        <v>64</v>
      </c>
      <c r="G200" s="6"/>
      <c r="H200" s="6" t="s">
        <v>832</v>
      </c>
      <c r="I200" s="6" t="s">
        <v>833</v>
      </c>
      <c r="J200" s="11" t="n">
        <v>43634</v>
      </c>
      <c r="K200" s="11" t="n">
        <v>44365</v>
      </c>
      <c r="L200" s="6" t="s">
        <v>68</v>
      </c>
      <c r="M200" s="6" t="str">
        <f aca="false">IF(K200="","sem data",IF(K200&gt;=Resumo!$B$3,"vigente","vencida"))</f>
        <v>vencida</v>
      </c>
      <c r="N200" s="7" t="n">
        <v>408.15361236088</v>
      </c>
      <c r="O200" s="10" t="s">
        <v>828</v>
      </c>
      <c r="P200" s="6" t="s">
        <v>69</v>
      </c>
      <c r="Q200" s="6"/>
      <c r="R200" s="6"/>
      <c r="S200" s="6"/>
      <c r="T200" s="10"/>
      <c r="U200" s="12" t="n">
        <v>-10.068932</v>
      </c>
      <c r="V200" s="12" t="n">
        <v>-68.089206</v>
      </c>
    </row>
    <row r="201" customFormat="false" ht="15" hidden="false" customHeight="false" outlineLevel="0" collapsed="false">
      <c r="A201" s="10" t="s">
        <v>836</v>
      </c>
      <c r="B201" s="10" t="s">
        <v>837</v>
      </c>
      <c r="C201" s="6" t="s">
        <v>12</v>
      </c>
      <c r="D201" s="6" t="s">
        <v>17</v>
      </c>
      <c r="E201" s="6" t="s">
        <v>36</v>
      </c>
      <c r="F201" s="6" t="s">
        <v>64</v>
      </c>
      <c r="G201" s="6"/>
      <c r="H201" s="6" t="s">
        <v>820</v>
      </c>
      <c r="I201" s="6" t="s">
        <v>731</v>
      </c>
      <c r="J201" s="11" t="n">
        <v>43635</v>
      </c>
      <c r="K201" s="11" t="n">
        <v>44366</v>
      </c>
      <c r="L201" s="6" t="s">
        <v>68</v>
      </c>
      <c r="M201" s="6" t="str">
        <f aca="false">IF(K201="","sem data",IF(K201&gt;=Resumo!$B$3,"vigente","vencida"))</f>
        <v>vencida</v>
      </c>
      <c r="N201" s="7" t="n">
        <v>1622.60764598706</v>
      </c>
      <c r="O201" s="10" t="s">
        <v>821</v>
      </c>
      <c r="P201" s="6" t="s">
        <v>69</v>
      </c>
      <c r="Q201" s="6"/>
      <c r="R201" s="6"/>
      <c r="S201" s="6"/>
      <c r="T201" s="10"/>
      <c r="U201" s="12" t="n">
        <v>-9.865536</v>
      </c>
      <c r="V201" s="12" t="n">
        <v>-68.223987</v>
      </c>
    </row>
    <row r="202" customFormat="false" ht="15" hidden="false" customHeight="false" outlineLevel="0" collapsed="false">
      <c r="A202" s="10" t="s">
        <v>838</v>
      </c>
      <c r="B202" s="10" t="s">
        <v>839</v>
      </c>
      <c r="C202" s="6" t="s">
        <v>12</v>
      </c>
      <c r="D202" s="6" t="s">
        <v>17</v>
      </c>
      <c r="E202" s="6" t="s">
        <v>36</v>
      </c>
      <c r="F202" s="6" t="s">
        <v>64</v>
      </c>
      <c r="G202" s="6" t="s">
        <v>840</v>
      </c>
      <c r="H202" s="6" t="s">
        <v>841</v>
      </c>
      <c r="I202" s="6" t="s">
        <v>842</v>
      </c>
      <c r="J202" s="11" t="n">
        <v>44038</v>
      </c>
      <c r="K202" s="11" t="n">
        <v>45864</v>
      </c>
      <c r="L202" s="6" t="s">
        <v>68</v>
      </c>
      <c r="M202" s="6" t="str">
        <f aca="false">IF(K202="","sem data",IF(K202&gt;=Resumo!$B$3,"vigente","vencida"))</f>
        <v>vencida</v>
      </c>
      <c r="N202" s="7" t="n">
        <v>3228.420363719</v>
      </c>
      <c r="O202" s="10" t="s">
        <v>843</v>
      </c>
      <c r="P202" s="6" t="s">
        <v>69</v>
      </c>
      <c r="Q202" s="6" t="s">
        <v>320</v>
      </c>
      <c r="R202" s="6"/>
      <c r="S202" s="6"/>
      <c r="T202" s="10" t="s">
        <v>844</v>
      </c>
      <c r="U202" s="12" t="n">
        <v>-10.208889</v>
      </c>
      <c r="V202" s="12" t="n">
        <v>-68.218123</v>
      </c>
    </row>
    <row r="203" customFormat="false" ht="15" hidden="false" customHeight="false" outlineLevel="0" collapsed="false">
      <c r="A203" s="10" t="s">
        <v>845</v>
      </c>
      <c r="B203" s="10" t="s">
        <v>846</v>
      </c>
      <c r="C203" s="6" t="s">
        <v>12</v>
      </c>
      <c r="D203" s="6" t="s">
        <v>17</v>
      </c>
      <c r="E203" s="6" t="s">
        <v>36</v>
      </c>
      <c r="F203" s="6" t="s">
        <v>64</v>
      </c>
      <c r="G203" s="6"/>
      <c r="H203" s="6" t="s">
        <v>841</v>
      </c>
      <c r="I203" s="6" t="s">
        <v>842</v>
      </c>
      <c r="J203" s="11" t="n">
        <v>44040</v>
      </c>
      <c r="K203" s="11" t="n">
        <v>44770</v>
      </c>
      <c r="L203" s="6" t="s">
        <v>68</v>
      </c>
      <c r="M203" s="6" t="str">
        <f aca="false">IF(K203="","sem data",IF(K203&gt;=Resumo!$B$3,"vigente","vencida"))</f>
        <v>vencida</v>
      </c>
      <c r="N203" s="7" t="n">
        <v>500.591890782109</v>
      </c>
      <c r="O203" s="10" t="s">
        <v>843</v>
      </c>
      <c r="P203" s="6" t="s">
        <v>69</v>
      </c>
      <c r="Q203" s="6"/>
      <c r="R203" s="6"/>
      <c r="S203" s="6"/>
      <c r="T203" s="10"/>
      <c r="U203" s="12" t="n">
        <v>-10.18568</v>
      </c>
      <c r="V203" s="12" t="n">
        <v>-68.219636</v>
      </c>
    </row>
    <row r="204" customFormat="false" ht="15" hidden="false" customHeight="false" outlineLevel="0" collapsed="false">
      <c r="A204" s="10" t="s">
        <v>847</v>
      </c>
      <c r="B204" s="10" t="s">
        <v>848</v>
      </c>
      <c r="C204" s="6" t="s">
        <v>12</v>
      </c>
      <c r="D204" s="6" t="s">
        <v>17</v>
      </c>
      <c r="E204" s="6" t="s">
        <v>36</v>
      </c>
      <c r="F204" s="6" t="s">
        <v>64</v>
      </c>
      <c r="G204" s="6" t="s">
        <v>849</v>
      </c>
      <c r="H204" s="6" t="s">
        <v>850</v>
      </c>
      <c r="I204" s="6" t="s">
        <v>851</v>
      </c>
      <c r="J204" s="11" t="n">
        <v>44074</v>
      </c>
      <c r="K204" s="11" t="n">
        <v>45900</v>
      </c>
      <c r="L204" s="6" t="s">
        <v>68</v>
      </c>
      <c r="M204" s="6" t="str">
        <f aca="false">IF(K204="","sem data",IF(K204&gt;=Resumo!$B$3,"vigente","vencida"))</f>
        <v>vencida</v>
      </c>
      <c r="N204" s="7" t="n">
        <v>1001.06722848168</v>
      </c>
      <c r="O204" s="10" t="s">
        <v>852</v>
      </c>
      <c r="P204" s="6" t="s">
        <v>69</v>
      </c>
      <c r="Q204" s="6"/>
      <c r="R204" s="6"/>
      <c r="S204" s="6"/>
      <c r="T204" s="10" t="s">
        <v>853</v>
      </c>
      <c r="U204" s="12" t="n">
        <v>-9.857196</v>
      </c>
      <c r="V204" s="12" t="n">
        <v>-67.563505</v>
      </c>
    </row>
    <row r="205" customFormat="false" ht="15" hidden="false" customHeight="false" outlineLevel="0" collapsed="false">
      <c r="A205" s="10" t="s">
        <v>854</v>
      </c>
      <c r="B205" s="10" t="s">
        <v>855</v>
      </c>
      <c r="C205" s="6" t="s">
        <v>12</v>
      </c>
      <c r="D205" s="6" t="s">
        <v>17</v>
      </c>
      <c r="E205" s="6" t="s">
        <v>36</v>
      </c>
      <c r="F205" s="6" t="s">
        <v>64</v>
      </c>
      <c r="G205" s="6"/>
      <c r="H205" s="6" t="s">
        <v>850</v>
      </c>
      <c r="I205" s="6" t="s">
        <v>851</v>
      </c>
      <c r="J205" s="11" t="n">
        <v>44076</v>
      </c>
      <c r="K205" s="11" t="n">
        <v>44806</v>
      </c>
      <c r="L205" s="6" t="s">
        <v>68</v>
      </c>
      <c r="M205" s="6" t="str">
        <f aca="false">IF(K205="","sem data",IF(K205&gt;=Resumo!$B$3,"vigente","vencida"))</f>
        <v>vencida</v>
      </c>
      <c r="N205" s="7" t="n">
        <v>500.628945264405</v>
      </c>
      <c r="O205" s="10" t="s">
        <v>852</v>
      </c>
      <c r="P205" s="6" t="s">
        <v>69</v>
      </c>
      <c r="Q205" s="6"/>
      <c r="R205" s="6"/>
      <c r="S205" s="6"/>
      <c r="T205" s="10"/>
      <c r="U205" s="12" t="n">
        <v>-9.852722</v>
      </c>
      <c r="V205" s="12" t="n">
        <v>-67.552122</v>
      </c>
    </row>
    <row r="206" customFormat="false" ht="15" hidden="false" customHeight="false" outlineLevel="0" collapsed="false">
      <c r="A206" s="10" t="s">
        <v>856</v>
      </c>
      <c r="B206" s="10" t="s">
        <v>857</v>
      </c>
      <c r="C206" s="6" t="s">
        <v>12</v>
      </c>
      <c r="D206" s="6" t="s">
        <v>17</v>
      </c>
      <c r="E206" s="6" t="s">
        <v>36</v>
      </c>
      <c r="F206" s="6" t="s">
        <v>64</v>
      </c>
      <c r="G206" s="6" t="s">
        <v>858</v>
      </c>
      <c r="H206" s="6" t="s">
        <v>859</v>
      </c>
      <c r="I206" s="6" t="s">
        <v>410</v>
      </c>
      <c r="J206" s="11" t="n">
        <v>44391</v>
      </c>
      <c r="K206" s="11" t="n">
        <v>46217</v>
      </c>
      <c r="L206" s="6" t="s">
        <v>68</v>
      </c>
      <c r="M206" s="6" t="str">
        <f aca="false">IF(K206="","sem data",IF(K206&gt;=Resumo!$B$3,"vigente","vencida"))</f>
        <v>vencida</v>
      </c>
      <c r="N206" s="7" t="n">
        <v>9621.41514558935</v>
      </c>
      <c r="O206" s="10"/>
      <c r="P206" s="6" t="s">
        <v>69</v>
      </c>
      <c r="Q206" s="6"/>
      <c r="R206" s="6"/>
      <c r="S206" s="6"/>
      <c r="T206" s="10" t="s">
        <v>860</v>
      </c>
      <c r="U206" s="12" t="n">
        <v>-9.645886</v>
      </c>
      <c r="V206" s="12" t="n">
        <v>-68.468295</v>
      </c>
    </row>
    <row r="207" customFormat="false" ht="15" hidden="false" customHeight="false" outlineLevel="0" collapsed="false">
      <c r="A207" s="10" t="s">
        <v>861</v>
      </c>
      <c r="B207" s="10" t="s">
        <v>862</v>
      </c>
      <c r="C207" s="6" t="s">
        <v>12</v>
      </c>
      <c r="D207" s="6" t="s">
        <v>17</v>
      </c>
      <c r="E207" s="6" t="s">
        <v>36</v>
      </c>
      <c r="F207" s="6" t="s">
        <v>64</v>
      </c>
      <c r="G207" s="6"/>
      <c r="H207" s="6" t="s">
        <v>859</v>
      </c>
      <c r="I207" s="6" t="s">
        <v>410</v>
      </c>
      <c r="J207" s="11" t="n">
        <v>44391</v>
      </c>
      <c r="K207" s="11" t="n">
        <v>45121</v>
      </c>
      <c r="L207" s="6" t="s">
        <v>68</v>
      </c>
      <c r="M207" s="6" t="str">
        <f aca="false">IF(K207="","sem data",IF(K207&gt;=Resumo!$B$3,"vigente","vencida"))</f>
        <v>vencida</v>
      </c>
      <c r="N207" s="7" t="n">
        <v>2996.41149010384</v>
      </c>
      <c r="O207" s="10"/>
      <c r="P207" s="6" t="s">
        <v>69</v>
      </c>
      <c r="Q207" s="6"/>
      <c r="R207" s="6"/>
      <c r="S207" s="6"/>
      <c r="T207" s="10"/>
      <c r="U207" s="12" t="n">
        <v>-9.695921</v>
      </c>
      <c r="V207" s="12" t="n">
        <v>-68.458007</v>
      </c>
    </row>
    <row r="208" customFormat="false" ht="15" hidden="false" customHeight="false" outlineLevel="0" collapsed="false">
      <c r="A208" s="10" t="s">
        <v>863</v>
      </c>
      <c r="B208" s="10" t="s">
        <v>864</v>
      </c>
      <c r="C208" s="6" t="s">
        <v>12</v>
      </c>
      <c r="D208" s="6" t="s">
        <v>17</v>
      </c>
      <c r="E208" s="6" t="s">
        <v>36</v>
      </c>
      <c r="F208" s="6" t="s">
        <v>64</v>
      </c>
      <c r="G208" s="6"/>
      <c r="H208" s="6" t="s">
        <v>850</v>
      </c>
      <c r="I208" s="6" t="s">
        <v>851</v>
      </c>
      <c r="J208" s="11" t="n">
        <v>44398</v>
      </c>
      <c r="K208" s="11" t="n">
        <v>45128</v>
      </c>
      <c r="L208" s="6" t="s">
        <v>68</v>
      </c>
      <c r="M208" s="6" t="str">
        <f aca="false">IF(K208="","sem data",IF(K208&gt;=Resumo!$B$3,"vigente","vencida"))</f>
        <v>vencida</v>
      </c>
      <c r="N208" s="7" t="n">
        <v>305.303846027756</v>
      </c>
      <c r="O208" s="10" t="s">
        <v>852</v>
      </c>
      <c r="P208" s="6" t="s">
        <v>69</v>
      </c>
      <c r="Q208" s="6"/>
      <c r="R208" s="6"/>
      <c r="S208" s="6"/>
      <c r="T208" s="10"/>
      <c r="U208" s="12" t="n">
        <v>-9.860291</v>
      </c>
      <c r="V208" s="12" t="n">
        <v>-67.566708</v>
      </c>
    </row>
    <row r="209" customFormat="false" ht="15" hidden="false" customHeight="false" outlineLevel="0" collapsed="false">
      <c r="A209" s="10" t="s">
        <v>865</v>
      </c>
      <c r="B209" s="10" t="s">
        <v>866</v>
      </c>
      <c r="C209" s="6" t="s">
        <v>12</v>
      </c>
      <c r="D209" s="6" t="s">
        <v>17</v>
      </c>
      <c r="E209" s="6" t="s">
        <v>36</v>
      </c>
      <c r="F209" s="6" t="s">
        <v>64</v>
      </c>
      <c r="G209" s="6" t="s">
        <v>867</v>
      </c>
      <c r="H209" s="6" t="s">
        <v>868</v>
      </c>
      <c r="I209" s="6" t="s">
        <v>869</v>
      </c>
      <c r="J209" s="11" t="n">
        <v>44725</v>
      </c>
      <c r="K209" s="11" t="n">
        <v>46551</v>
      </c>
      <c r="L209" s="6" t="s">
        <v>68</v>
      </c>
      <c r="M209" s="6" t="str">
        <f aca="false">IF(K209="","sem data",IF(K209&gt;=Resumo!$B$3,"vigente","vencida"))</f>
        <v>vigente</v>
      </c>
      <c r="N209" s="7" t="n">
        <v>5644.77517360201</v>
      </c>
      <c r="O209" s="10"/>
      <c r="P209" s="6" t="s">
        <v>69</v>
      </c>
      <c r="Q209" s="6"/>
      <c r="R209" s="6"/>
      <c r="S209" s="6"/>
      <c r="T209" s="10" t="s">
        <v>870</v>
      </c>
      <c r="U209" s="12" t="n">
        <v>-10.069818</v>
      </c>
      <c r="V209" s="12" t="n">
        <v>-68.684319</v>
      </c>
    </row>
    <row r="210" customFormat="false" ht="15" hidden="false" customHeight="false" outlineLevel="0" collapsed="false">
      <c r="A210" s="10" t="s">
        <v>871</v>
      </c>
      <c r="B210" s="10" t="s">
        <v>872</v>
      </c>
      <c r="C210" s="6" t="s">
        <v>12</v>
      </c>
      <c r="D210" s="6" t="s">
        <v>17</v>
      </c>
      <c r="E210" s="6" t="s">
        <v>36</v>
      </c>
      <c r="F210" s="6" t="s">
        <v>64</v>
      </c>
      <c r="G210" s="6"/>
      <c r="H210" s="6" t="s">
        <v>868</v>
      </c>
      <c r="I210" s="6" t="s">
        <v>869</v>
      </c>
      <c r="J210" s="11" t="n">
        <v>44749</v>
      </c>
      <c r="K210" s="11" t="n">
        <v>45480</v>
      </c>
      <c r="L210" s="6" t="s">
        <v>68</v>
      </c>
      <c r="M210" s="6" t="str">
        <f aca="false">IF(K210="","sem data",IF(K210&gt;=Resumo!$B$3,"vigente","vencida"))</f>
        <v>vencida</v>
      </c>
      <c r="N210" s="7" t="n">
        <v>2321.22083266571</v>
      </c>
      <c r="O210" s="10"/>
      <c r="P210" s="6" t="s">
        <v>69</v>
      </c>
      <c r="Q210" s="6"/>
      <c r="R210" s="6"/>
      <c r="S210" s="6"/>
      <c r="T210" s="10"/>
      <c r="U210" s="12" t="n">
        <v>-10.070163</v>
      </c>
      <c r="V210" s="12" t="n">
        <v>-68.694861</v>
      </c>
    </row>
    <row r="211" customFormat="false" ht="15" hidden="false" customHeight="false" outlineLevel="0" collapsed="false">
      <c r="A211" s="10" t="s">
        <v>873</v>
      </c>
      <c r="B211" s="10" t="s">
        <v>874</v>
      </c>
      <c r="C211" s="6" t="s">
        <v>12</v>
      </c>
      <c r="D211" s="6" t="s">
        <v>17</v>
      </c>
      <c r="E211" s="6" t="s">
        <v>36</v>
      </c>
      <c r="F211" s="6" t="s">
        <v>64</v>
      </c>
      <c r="G211" s="6"/>
      <c r="H211" s="6" t="s">
        <v>859</v>
      </c>
      <c r="I211" s="6" t="s">
        <v>410</v>
      </c>
      <c r="J211" s="11" t="n">
        <v>44755</v>
      </c>
      <c r="K211" s="11" t="n">
        <v>45486</v>
      </c>
      <c r="L211" s="6" t="s">
        <v>68</v>
      </c>
      <c r="M211" s="6" t="str">
        <f aca="false">IF(K211="","sem data",IF(K211&gt;=Resumo!$B$3,"vigente","vencida"))</f>
        <v>vencida</v>
      </c>
      <c r="N211" s="7" t="n">
        <v>6089.52800076637</v>
      </c>
      <c r="O211" s="10"/>
      <c r="P211" s="6" t="s">
        <v>69</v>
      </c>
      <c r="Q211" s="6"/>
      <c r="R211" s="6"/>
      <c r="S211" s="6"/>
      <c r="T211" s="10"/>
      <c r="U211" s="12" t="n">
        <v>-9.626443</v>
      </c>
      <c r="V211" s="12" t="n">
        <v>-68.469843</v>
      </c>
    </row>
    <row r="212" customFormat="false" ht="15" hidden="false" customHeight="false" outlineLevel="0" collapsed="false">
      <c r="A212" s="10" t="s">
        <v>875</v>
      </c>
      <c r="B212" s="10" t="s">
        <v>876</v>
      </c>
      <c r="C212" s="6" t="s">
        <v>12</v>
      </c>
      <c r="D212" s="6" t="s">
        <v>17</v>
      </c>
      <c r="E212" s="6" t="s">
        <v>36</v>
      </c>
      <c r="F212" s="6" t="s">
        <v>64</v>
      </c>
      <c r="G212" s="6"/>
      <c r="H212" s="6" t="s">
        <v>877</v>
      </c>
      <c r="I212" s="6" t="s">
        <v>878</v>
      </c>
      <c r="J212" s="11" t="n">
        <v>44789</v>
      </c>
      <c r="K212" s="11" t="n">
        <v>45520</v>
      </c>
      <c r="L212" s="6" t="s">
        <v>68</v>
      </c>
      <c r="M212" s="6" t="str">
        <f aca="false">IF(K212="","sem data",IF(K212&gt;=Resumo!$B$3,"vigente","vencida"))</f>
        <v>vencida</v>
      </c>
      <c r="N212" s="7" t="n">
        <v>1798.76615352391</v>
      </c>
      <c r="O212" s="10"/>
      <c r="P212" s="6" t="s">
        <v>69</v>
      </c>
      <c r="Q212" s="6"/>
      <c r="R212" s="6"/>
      <c r="S212" s="6"/>
      <c r="T212" s="10"/>
      <c r="U212" s="12" t="n">
        <v>-9.970435</v>
      </c>
      <c r="V212" s="12" t="n">
        <v>-68.481102</v>
      </c>
    </row>
    <row r="213" customFormat="false" ht="15" hidden="false" customHeight="false" outlineLevel="0" collapsed="false">
      <c r="A213" s="10" t="s">
        <v>879</v>
      </c>
      <c r="B213" s="10" t="s">
        <v>880</v>
      </c>
      <c r="C213" s="6" t="s">
        <v>12</v>
      </c>
      <c r="D213" s="6" t="s">
        <v>17</v>
      </c>
      <c r="E213" s="6" t="s">
        <v>36</v>
      </c>
      <c r="F213" s="6" t="s">
        <v>64</v>
      </c>
      <c r="G213" s="6" t="s">
        <v>881</v>
      </c>
      <c r="H213" s="6" t="s">
        <v>877</v>
      </c>
      <c r="I213" s="6" t="s">
        <v>878</v>
      </c>
      <c r="J213" s="11" t="n">
        <v>44789</v>
      </c>
      <c r="K213" s="11" t="n">
        <v>46615</v>
      </c>
      <c r="L213" s="6" t="s">
        <v>68</v>
      </c>
      <c r="M213" s="6" t="str">
        <f aca="false">IF(K213="","sem data",IF(K213&gt;=Resumo!$B$3,"vigente","vencida"))</f>
        <v>vigente</v>
      </c>
      <c r="N213" s="7" t="n">
        <v>1933.08785546986</v>
      </c>
      <c r="O213" s="10"/>
      <c r="P213" s="6" t="s">
        <v>69</v>
      </c>
      <c r="Q213" s="6"/>
      <c r="R213" s="6"/>
      <c r="S213" s="6"/>
      <c r="T213" s="10" t="s">
        <v>882</v>
      </c>
      <c r="U213" s="12" t="n">
        <v>-9.970435</v>
      </c>
      <c r="V213" s="12" t="n">
        <v>-68.481102</v>
      </c>
    </row>
    <row r="214" customFormat="false" ht="15" hidden="false" customHeight="false" outlineLevel="0" collapsed="false">
      <c r="A214" s="10" t="s">
        <v>883</v>
      </c>
      <c r="B214" s="10" t="s">
        <v>884</v>
      </c>
      <c r="C214" s="6" t="s">
        <v>12</v>
      </c>
      <c r="D214" s="6" t="s">
        <v>17</v>
      </c>
      <c r="E214" s="6" t="s">
        <v>36</v>
      </c>
      <c r="F214" s="6" t="s">
        <v>64</v>
      </c>
      <c r="G214" s="6" t="s">
        <v>885</v>
      </c>
      <c r="H214" s="6" t="s">
        <v>886</v>
      </c>
      <c r="I214" s="6" t="s">
        <v>887</v>
      </c>
      <c r="J214" s="11" t="n">
        <v>45127</v>
      </c>
      <c r="K214" s="11" t="n">
        <v>46954</v>
      </c>
      <c r="L214" s="6" t="s">
        <v>68</v>
      </c>
      <c r="M214" s="6" t="str">
        <f aca="false">IF(K214="","sem data",IF(K214&gt;=Resumo!$B$3,"vigente","vencida"))</f>
        <v>vigente</v>
      </c>
      <c r="N214" s="7" t="n">
        <v>4413.78712906664</v>
      </c>
      <c r="O214" s="10"/>
      <c r="P214" s="6" t="s">
        <v>69</v>
      </c>
      <c r="Q214" s="6"/>
      <c r="R214" s="6"/>
      <c r="S214" s="6"/>
      <c r="T214" s="10" t="s">
        <v>888</v>
      </c>
      <c r="U214" s="12" t="n">
        <v>-9.904302</v>
      </c>
      <c r="V214" s="12" t="n">
        <v>-68.633479</v>
      </c>
    </row>
    <row r="215" customFormat="false" ht="15" hidden="false" customHeight="false" outlineLevel="0" collapsed="false">
      <c r="A215" s="10" t="s">
        <v>889</v>
      </c>
      <c r="B215" s="10" t="s">
        <v>890</v>
      </c>
      <c r="C215" s="6" t="s">
        <v>12</v>
      </c>
      <c r="D215" s="6" t="s">
        <v>17</v>
      </c>
      <c r="E215" s="6" t="s">
        <v>36</v>
      </c>
      <c r="F215" s="6" t="s">
        <v>64</v>
      </c>
      <c r="G215" s="6"/>
      <c r="H215" s="6" t="s">
        <v>886</v>
      </c>
      <c r="I215" s="6" t="s">
        <v>887</v>
      </c>
      <c r="J215" s="11" t="n">
        <v>45127</v>
      </c>
      <c r="K215" s="11" t="n">
        <v>45858</v>
      </c>
      <c r="L215" s="6" t="s">
        <v>68</v>
      </c>
      <c r="M215" s="6" t="str">
        <f aca="false">IF(K215="","sem data",IF(K215&gt;=Resumo!$B$3,"vigente","vencida"))</f>
        <v>vencida</v>
      </c>
      <c r="N215" s="7" t="n">
        <v>2515.43635089841</v>
      </c>
      <c r="O215" s="10"/>
      <c r="P215" s="6" t="s">
        <v>69</v>
      </c>
      <c r="Q215" s="6"/>
      <c r="R215" s="6"/>
      <c r="S215" s="6"/>
      <c r="T215" s="10"/>
      <c r="U215" s="12" t="n">
        <v>-9.904302</v>
      </c>
      <c r="V215" s="12" t="n">
        <v>-68.633479</v>
      </c>
    </row>
    <row r="216" customFormat="false" ht="15" hidden="false" customHeight="false" outlineLevel="0" collapsed="false">
      <c r="A216" s="10" t="s">
        <v>891</v>
      </c>
      <c r="B216" s="10" t="s">
        <v>892</v>
      </c>
      <c r="C216" s="6" t="s">
        <v>12</v>
      </c>
      <c r="D216" s="6" t="s">
        <v>17</v>
      </c>
      <c r="E216" s="6" t="s">
        <v>36</v>
      </c>
      <c r="F216" s="6" t="s">
        <v>64</v>
      </c>
      <c r="G216" s="6" t="s">
        <v>893</v>
      </c>
      <c r="H216" s="6" t="s">
        <v>832</v>
      </c>
      <c r="I216" s="6" t="s">
        <v>833</v>
      </c>
      <c r="J216" s="11" t="n">
        <v>45378</v>
      </c>
      <c r="K216" s="11" t="n">
        <v>47204</v>
      </c>
      <c r="L216" s="6" t="s">
        <v>68</v>
      </c>
      <c r="M216" s="6" t="str">
        <f aca="false">IF(K216="","sem data",IF(K216&gt;=Resumo!$B$3,"vigente","vencida"))</f>
        <v>vigente</v>
      </c>
      <c r="N216" s="7" t="n">
        <v>6730.99557107983</v>
      </c>
      <c r="O216" s="10"/>
      <c r="P216" s="6" t="s">
        <v>69</v>
      </c>
      <c r="Q216" s="6" t="s">
        <v>320</v>
      </c>
      <c r="R216" s="6"/>
      <c r="S216" s="6"/>
      <c r="T216" s="10" t="s">
        <v>894</v>
      </c>
      <c r="U216" s="12" t="n">
        <v>-10.158155</v>
      </c>
      <c r="V216" s="12" t="n">
        <v>-68.391365</v>
      </c>
    </row>
    <row r="217" customFormat="false" ht="15" hidden="false" customHeight="false" outlineLevel="0" collapsed="false">
      <c r="A217" s="10" t="s">
        <v>895</v>
      </c>
      <c r="B217" s="10" t="s">
        <v>896</v>
      </c>
      <c r="C217" s="6" t="s">
        <v>12</v>
      </c>
      <c r="D217" s="6" t="s">
        <v>17</v>
      </c>
      <c r="E217" s="6" t="s">
        <v>36</v>
      </c>
      <c r="F217" s="6" t="s">
        <v>64</v>
      </c>
      <c r="G217" s="6"/>
      <c r="H217" s="6" t="s">
        <v>832</v>
      </c>
      <c r="I217" s="6" t="s">
        <v>833</v>
      </c>
      <c r="J217" s="11" t="n">
        <v>45378</v>
      </c>
      <c r="K217" s="11" t="n">
        <v>46108</v>
      </c>
      <c r="L217" s="6" t="s">
        <v>68</v>
      </c>
      <c r="M217" s="6" t="str">
        <f aca="false">IF(K217="","sem data",IF(K217&gt;=Resumo!$B$3,"vigente","vencida"))</f>
        <v>vencida</v>
      </c>
      <c r="N217" s="7" t="n">
        <v>1001.20140768958</v>
      </c>
      <c r="O217" s="10"/>
      <c r="P217" s="6" t="s">
        <v>69</v>
      </c>
      <c r="Q217" s="6"/>
      <c r="R217" s="6"/>
      <c r="S217" s="6"/>
      <c r="T217" s="10"/>
      <c r="U217" s="12" t="n">
        <v>-10.120079</v>
      </c>
      <c r="V217" s="12" t="n">
        <v>-68.426268</v>
      </c>
    </row>
    <row r="218" customFormat="false" ht="15" hidden="false" customHeight="false" outlineLevel="0" collapsed="false">
      <c r="A218" s="10" t="s">
        <v>897</v>
      </c>
      <c r="B218" s="10" t="s">
        <v>898</v>
      </c>
      <c r="C218" s="6" t="s">
        <v>12</v>
      </c>
      <c r="D218" s="6" t="s">
        <v>17</v>
      </c>
      <c r="E218" s="6" t="s">
        <v>36</v>
      </c>
      <c r="F218" s="6" t="s">
        <v>64</v>
      </c>
      <c r="G218" s="6"/>
      <c r="H218" s="6" t="s">
        <v>886</v>
      </c>
      <c r="I218" s="6" t="s">
        <v>887</v>
      </c>
      <c r="J218" s="11" t="n">
        <v>45422</v>
      </c>
      <c r="K218" s="11" t="n">
        <v>46152</v>
      </c>
      <c r="L218" s="6" t="s">
        <v>68</v>
      </c>
      <c r="M218" s="6" t="str">
        <f aca="false">IF(K218="","sem data",IF(K218&gt;=Resumo!$B$3,"vigente","vencida"))</f>
        <v>vencida</v>
      </c>
      <c r="N218" s="7" t="n">
        <v>1099.96747483929</v>
      </c>
      <c r="O218" s="10"/>
      <c r="P218" s="6" t="s">
        <v>69</v>
      </c>
      <c r="Q218" s="6"/>
      <c r="R218" s="6"/>
      <c r="S218" s="6"/>
      <c r="T218" s="10"/>
      <c r="U218" s="12" t="n">
        <v>-9.939191</v>
      </c>
      <c r="V218" s="12" t="n">
        <v>-68.633907</v>
      </c>
    </row>
    <row r="219" customFormat="false" ht="15" hidden="false" customHeight="false" outlineLevel="0" collapsed="false">
      <c r="A219" s="10" t="s">
        <v>899</v>
      </c>
      <c r="B219" s="10" t="s">
        <v>900</v>
      </c>
      <c r="C219" s="6" t="s">
        <v>12</v>
      </c>
      <c r="D219" s="6" t="s">
        <v>17</v>
      </c>
      <c r="E219" s="6" t="s">
        <v>36</v>
      </c>
      <c r="F219" s="6" t="s">
        <v>64</v>
      </c>
      <c r="G219" s="6" t="s">
        <v>224</v>
      </c>
      <c r="H219" s="6" t="s">
        <v>225</v>
      </c>
      <c r="I219" s="6" t="s">
        <v>226</v>
      </c>
      <c r="J219" s="11" t="n">
        <v>45548</v>
      </c>
      <c r="K219" s="11" t="n">
        <v>47374</v>
      </c>
      <c r="L219" s="6" t="s">
        <v>68</v>
      </c>
      <c r="M219" s="6" t="str">
        <f aca="false">IF(K219="","sem data",IF(K219&gt;=Resumo!$B$3,"vigente","vencida"))</f>
        <v>vigente</v>
      </c>
      <c r="N219" s="7" t="n">
        <v>11062.5076659613</v>
      </c>
      <c r="O219" s="10"/>
      <c r="P219" s="6" t="s">
        <v>69</v>
      </c>
      <c r="Q219" s="6"/>
      <c r="R219" s="6"/>
      <c r="S219" s="6"/>
      <c r="T219" s="10" t="s">
        <v>901</v>
      </c>
      <c r="U219" s="12" t="n">
        <v>-10.101475</v>
      </c>
      <c r="V219" s="12" t="n">
        <v>-68.184859</v>
      </c>
    </row>
    <row r="220" customFormat="false" ht="15" hidden="false" customHeight="false" outlineLevel="0" collapsed="false">
      <c r="A220" s="10" t="s">
        <v>902</v>
      </c>
      <c r="B220" s="10" t="s">
        <v>903</v>
      </c>
      <c r="C220" s="6" t="s">
        <v>12</v>
      </c>
      <c r="D220" s="6" t="s">
        <v>17</v>
      </c>
      <c r="E220" s="6" t="s">
        <v>36</v>
      </c>
      <c r="F220" s="6" t="s">
        <v>64</v>
      </c>
      <c r="G220" s="6"/>
      <c r="H220" s="6" t="s">
        <v>225</v>
      </c>
      <c r="I220" s="6" t="s">
        <v>226</v>
      </c>
      <c r="J220" s="11" t="n">
        <v>45548</v>
      </c>
      <c r="K220" s="11" t="n">
        <v>46278</v>
      </c>
      <c r="L220" s="6" t="s">
        <v>68</v>
      </c>
      <c r="M220" s="6" t="str">
        <f aca="false">IF(K220="","sem data",IF(K220&gt;=Resumo!$B$3,"vigente","vencida"))</f>
        <v>vencida</v>
      </c>
      <c r="N220" s="7" t="n">
        <v>2998.38927877954</v>
      </c>
      <c r="O220" s="10"/>
      <c r="P220" s="6" t="s">
        <v>69</v>
      </c>
      <c r="Q220" s="6"/>
      <c r="R220" s="6"/>
      <c r="S220" s="6"/>
      <c r="T220" s="10"/>
      <c r="U220" s="12" t="n">
        <v>-10.112299</v>
      </c>
      <c r="V220" s="12" t="n">
        <v>-68.151469</v>
      </c>
    </row>
    <row r="221" customFormat="false" ht="15" hidden="false" customHeight="false" outlineLevel="0" collapsed="false">
      <c r="A221" s="10" t="s">
        <v>904</v>
      </c>
      <c r="B221" s="10" t="s">
        <v>905</v>
      </c>
      <c r="C221" s="6" t="s">
        <v>12</v>
      </c>
      <c r="D221" s="6" t="s">
        <v>17</v>
      </c>
      <c r="E221" s="6" t="s">
        <v>36</v>
      </c>
      <c r="F221" s="6" t="s">
        <v>64</v>
      </c>
      <c r="G221" s="6"/>
      <c r="H221" s="6" t="s">
        <v>859</v>
      </c>
      <c r="I221" s="6" t="s">
        <v>410</v>
      </c>
      <c r="J221" s="11" t="n">
        <v>45834</v>
      </c>
      <c r="K221" s="11" t="n">
        <v>46564</v>
      </c>
      <c r="L221" s="6" t="s">
        <v>68</v>
      </c>
      <c r="M221" s="6" t="str">
        <f aca="false">IF(K221="","sem data",IF(K221&gt;=Resumo!$B$3,"vigente","vencida"))</f>
        <v>vigente</v>
      </c>
      <c r="N221" s="7" t="n">
        <v>499.563494776733</v>
      </c>
      <c r="O221" s="10"/>
      <c r="P221" s="6" t="s">
        <v>69</v>
      </c>
      <c r="Q221" s="6"/>
      <c r="R221" s="6"/>
      <c r="S221" s="6"/>
      <c r="T221" s="10"/>
      <c r="U221" s="12" t="n">
        <v>-9.598002</v>
      </c>
      <c r="V221" s="12" t="n">
        <v>-68.441096</v>
      </c>
    </row>
    <row r="222" customFormat="false" ht="15" hidden="false" customHeight="false" outlineLevel="0" collapsed="false">
      <c r="A222" s="10" t="s">
        <v>906</v>
      </c>
      <c r="B222" s="10" t="s">
        <v>907</v>
      </c>
      <c r="C222" s="6" t="s">
        <v>12</v>
      </c>
      <c r="D222" s="6" t="s">
        <v>17</v>
      </c>
      <c r="E222" s="6" t="s">
        <v>36</v>
      </c>
      <c r="F222" s="6" t="s">
        <v>64</v>
      </c>
      <c r="G222" s="6" t="s">
        <v>908</v>
      </c>
      <c r="H222" s="6" t="s">
        <v>909</v>
      </c>
      <c r="I222" s="6" t="s">
        <v>910</v>
      </c>
      <c r="J222" s="11" t="n">
        <v>45848</v>
      </c>
      <c r="K222" s="11" t="n">
        <v>47674</v>
      </c>
      <c r="L222" s="6" t="s">
        <v>68</v>
      </c>
      <c r="M222" s="6" t="str">
        <f aca="false">IF(K222="","sem data",IF(K222&gt;=Resumo!$B$3,"vigente","vencida"))</f>
        <v>vigente</v>
      </c>
      <c r="N222" s="7" t="n">
        <v>5621.52832597302</v>
      </c>
      <c r="O222" s="10"/>
      <c r="P222" s="6" t="s">
        <v>69</v>
      </c>
      <c r="Q222" s="6"/>
      <c r="R222" s="6"/>
      <c r="S222" s="6"/>
      <c r="T222" s="10" t="s">
        <v>911</v>
      </c>
      <c r="U222" s="12" t="n">
        <v>-10.069818</v>
      </c>
      <c r="V222" s="12" t="n">
        <v>-68.684319</v>
      </c>
    </row>
    <row r="223" customFormat="false" ht="15" hidden="false" customHeight="false" outlineLevel="0" collapsed="false">
      <c r="A223" s="10" t="s">
        <v>912</v>
      </c>
      <c r="B223" s="10" t="s">
        <v>913</v>
      </c>
      <c r="C223" s="6" t="s">
        <v>12</v>
      </c>
      <c r="D223" s="6" t="s">
        <v>17</v>
      </c>
      <c r="E223" s="6" t="s">
        <v>36</v>
      </c>
      <c r="F223" s="6" t="s">
        <v>64</v>
      </c>
      <c r="G223" s="6"/>
      <c r="H223" s="6" t="s">
        <v>909</v>
      </c>
      <c r="I223" s="6" t="s">
        <v>910</v>
      </c>
      <c r="J223" s="11" t="n">
        <v>45848</v>
      </c>
      <c r="K223" s="11" t="n">
        <v>46578</v>
      </c>
      <c r="L223" s="6" t="s">
        <v>68</v>
      </c>
      <c r="M223" s="6" t="str">
        <f aca="false">IF(K223="","sem data",IF(K223&gt;=Resumo!$B$3,"vigente","vencida"))</f>
        <v>vigente</v>
      </c>
      <c r="N223" s="7" t="n">
        <v>2427.49488161005</v>
      </c>
      <c r="O223" s="10"/>
      <c r="P223" s="6" t="s">
        <v>69</v>
      </c>
      <c r="Q223" s="6"/>
      <c r="R223" s="6"/>
      <c r="S223" s="6"/>
      <c r="T223" s="10"/>
      <c r="U223" s="12" t="n">
        <v>-10.076485</v>
      </c>
      <c r="V223" s="12" t="n">
        <v>-68.672019</v>
      </c>
    </row>
    <row r="224" customFormat="false" ht="15" hidden="false" customHeight="false" outlineLevel="0" collapsed="false">
      <c r="A224" s="10" t="s">
        <v>914</v>
      </c>
      <c r="B224" s="10" t="s">
        <v>915</v>
      </c>
      <c r="C224" s="6" t="s">
        <v>12</v>
      </c>
      <c r="D224" s="6" t="s">
        <v>17</v>
      </c>
      <c r="E224" s="6" t="s">
        <v>36</v>
      </c>
      <c r="F224" s="6" t="s">
        <v>64</v>
      </c>
      <c r="G224" s="6" t="s">
        <v>350</v>
      </c>
      <c r="H224" s="6" t="s">
        <v>916</v>
      </c>
      <c r="I224" s="6" t="s">
        <v>917</v>
      </c>
      <c r="J224" s="11" t="n">
        <v>46213</v>
      </c>
      <c r="K224" s="11" t="n">
        <v>48039</v>
      </c>
      <c r="L224" s="6" t="s">
        <v>68</v>
      </c>
      <c r="M224" s="6" t="str">
        <f aca="false">IF(K224="","sem data",IF(K224&gt;=Resumo!$B$3,"vigente","vencida"))</f>
        <v>vigente</v>
      </c>
      <c r="N224" s="7" t="n">
        <v>601.130977625934</v>
      </c>
      <c r="O224" s="10"/>
      <c r="P224" s="6" t="s">
        <v>69</v>
      </c>
      <c r="Q224" s="6"/>
      <c r="R224" s="6"/>
      <c r="S224" s="6"/>
      <c r="T224" s="10" t="s">
        <v>918</v>
      </c>
      <c r="U224" s="12" t="n">
        <v>-9.98692</v>
      </c>
      <c r="V224" s="12" t="n">
        <v>-67.711131</v>
      </c>
    </row>
    <row r="225" customFormat="false" ht="15" hidden="false" customHeight="false" outlineLevel="0" collapsed="false">
      <c r="A225" s="10" t="s">
        <v>919</v>
      </c>
      <c r="B225" s="10" t="s">
        <v>920</v>
      </c>
      <c r="C225" s="6" t="s">
        <v>12</v>
      </c>
      <c r="D225" s="6" t="s">
        <v>17</v>
      </c>
      <c r="E225" s="6" t="s">
        <v>36</v>
      </c>
      <c r="F225" s="6" t="s">
        <v>64</v>
      </c>
      <c r="G225" s="6"/>
      <c r="H225" s="6" t="s">
        <v>916</v>
      </c>
      <c r="I225" s="6" t="s">
        <v>917</v>
      </c>
      <c r="J225" s="11" t="n">
        <v>46213</v>
      </c>
      <c r="K225" s="11" t="n">
        <v>46944</v>
      </c>
      <c r="L225" s="6" t="s">
        <v>68</v>
      </c>
      <c r="M225" s="6" t="str">
        <f aca="false">IF(K225="","sem data",IF(K225&gt;=Resumo!$B$3,"vigente","vencida"))</f>
        <v>vigente</v>
      </c>
      <c r="N225" s="7" t="n">
        <v>601.130977625934</v>
      </c>
      <c r="O225" s="10"/>
      <c r="P225" s="6" t="s">
        <v>69</v>
      </c>
      <c r="Q225" s="6"/>
      <c r="R225" s="6"/>
      <c r="S225" s="6"/>
      <c r="T225" s="10"/>
      <c r="U225" s="12" t="n">
        <v>-9.98692</v>
      </c>
      <c r="V225" s="12" t="n">
        <v>-67.711131</v>
      </c>
    </row>
    <row r="226" customFormat="false" ht="15" hidden="false" customHeight="false" outlineLevel="0" collapsed="false">
      <c r="A226" s="10" t="s">
        <v>921</v>
      </c>
      <c r="B226" s="10" t="s">
        <v>922</v>
      </c>
      <c r="C226" s="6" t="s">
        <v>12</v>
      </c>
      <c r="D226" s="6" t="s">
        <v>17</v>
      </c>
      <c r="E226" s="6" t="s">
        <v>36</v>
      </c>
      <c r="F226" s="6" t="s">
        <v>64</v>
      </c>
      <c r="G226" s="6" t="s">
        <v>893</v>
      </c>
      <c r="H226" s="6" t="s">
        <v>832</v>
      </c>
      <c r="I226" s="6" t="s">
        <v>833</v>
      </c>
      <c r="J226" s="11" t="n">
        <v>46217</v>
      </c>
      <c r="K226" s="11" t="n">
        <v>48043</v>
      </c>
      <c r="L226" s="6" t="s">
        <v>68</v>
      </c>
      <c r="M226" s="6" t="str">
        <f aca="false">IF(K226="","sem data",IF(K226&gt;=Resumo!$B$3,"vigente","vencida"))</f>
        <v>vigente</v>
      </c>
      <c r="N226" s="7" t="n">
        <v>6893.39997013171</v>
      </c>
      <c r="O226" s="10"/>
      <c r="P226" s="6" t="s">
        <v>69</v>
      </c>
      <c r="Q226" s="6"/>
      <c r="R226" s="6"/>
      <c r="S226" s="6"/>
      <c r="T226" s="10" t="s">
        <v>923</v>
      </c>
      <c r="U226" s="12" t="n">
        <v>-10.120079</v>
      </c>
      <c r="V226" s="12" t="n">
        <v>-68.426268</v>
      </c>
    </row>
    <row r="227" customFormat="false" ht="15" hidden="false" customHeight="false" outlineLevel="0" collapsed="false">
      <c r="A227" s="10" t="s">
        <v>924</v>
      </c>
      <c r="B227" s="10" t="s">
        <v>925</v>
      </c>
      <c r="C227" s="6" t="s">
        <v>12</v>
      </c>
      <c r="D227" s="6" t="s">
        <v>17</v>
      </c>
      <c r="E227" s="6" t="s">
        <v>36</v>
      </c>
      <c r="F227" s="6" t="s">
        <v>64</v>
      </c>
      <c r="G227" s="6"/>
      <c r="H227" s="6" t="s">
        <v>832</v>
      </c>
      <c r="I227" s="6" t="s">
        <v>833</v>
      </c>
      <c r="J227" s="11" t="n">
        <v>46217</v>
      </c>
      <c r="K227" s="11" t="n">
        <v>46948</v>
      </c>
      <c r="L227" s="6" t="s">
        <v>68</v>
      </c>
      <c r="M227" s="6" t="str">
        <f aca="false">IF(K227="","sem data",IF(K227&gt;=Resumo!$B$3,"vigente","vencida"))</f>
        <v>vigente</v>
      </c>
      <c r="N227" s="7" t="n">
        <v>946.053176350146</v>
      </c>
      <c r="O227" s="10"/>
      <c r="P227" s="6" t="s">
        <v>69</v>
      </c>
      <c r="Q227" s="6"/>
      <c r="R227" s="6"/>
      <c r="S227" s="6"/>
      <c r="T227" s="10"/>
      <c r="U227" s="12" t="n">
        <v>-10.146419</v>
      </c>
      <c r="V227" s="12" t="n">
        <v>-68.428682</v>
      </c>
    </row>
    <row r="228" customFormat="false" ht="15" hidden="false" customHeight="false" outlineLevel="0" collapsed="false">
      <c r="A228" s="10" t="s">
        <v>926</v>
      </c>
      <c r="B228" s="10" t="s">
        <v>927</v>
      </c>
      <c r="C228" s="6" t="s">
        <v>12</v>
      </c>
      <c r="D228" s="6" t="s">
        <v>17</v>
      </c>
      <c r="E228" s="6" t="s">
        <v>37</v>
      </c>
      <c r="F228" s="6" t="s">
        <v>64</v>
      </c>
      <c r="G228" s="6"/>
      <c r="H228" s="6" t="s">
        <v>928</v>
      </c>
      <c r="I228" s="6" t="s">
        <v>929</v>
      </c>
      <c r="J228" s="11" t="n">
        <v>43327</v>
      </c>
      <c r="K228" s="11" t="n">
        <v>43692</v>
      </c>
      <c r="L228" s="6" t="s">
        <v>68</v>
      </c>
      <c r="M228" s="6" t="str">
        <f aca="false">IF(K228="","sem data",IF(K228&gt;=Resumo!$B$3,"vigente","vencida"))</f>
        <v>vencida</v>
      </c>
      <c r="N228" s="7" t="n">
        <v>909.804132958789</v>
      </c>
      <c r="O228" s="10"/>
      <c r="P228" s="6" t="s">
        <v>69</v>
      </c>
      <c r="Q228" s="6"/>
      <c r="R228" s="6"/>
      <c r="S228" s="6"/>
      <c r="T228" s="10"/>
      <c r="U228" s="12" t="n">
        <v>-7.793436</v>
      </c>
      <c r="V228" s="12" t="n">
        <v>-73.165798</v>
      </c>
    </row>
    <row r="229" customFormat="false" ht="15" hidden="false" customHeight="false" outlineLevel="0" collapsed="false">
      <c r="A229" s="10" t="s">
        <v>930</v>
      </c>
      <c r="B229" s="10" t="s">
        <v>931</v>
      </c>
      <c r="C229" s="6" t="s">
        <v>12</v>
      </c>
      <c r="D229" s="6" t="s">
        <v>17</v>
      </c>
      <c r="E229" s="6" t="s">
        <v>37</v>
      </c>
      <c r="F229" s="6" t="s">
        <v>64</v>
      </c>
      <c r="G229" s="6"/>
      <c r="H229" s="6" t="s">
        <v>928</v>
      </c>
      <c r="I229" s="6" t="s">
        <v>929</v>
      </c>
      <c r="J229" s="11" t="n">
        <v>44881</v>
      </c>
      <c r="K229" s="11" t="n">
        <v>45612</v>
      </c>
      <c r="L229" s="6" t="s">
        <v>68</v>
      </c>
      <c r="M229" s="6" t="str">
        <f aca="false">IF(K229="","sem data",IF(K229&gt;=Resumo!$B$3,"vigente","vencida"))</f>
        <v>vencida</v>
      </c>
      <c r="N229" s="7" t="n">
        <v>1099.40140359721</v>
      </c>
      <c r="O229" s="10"/>
      <c r="P229" s="6" t="s">
        <v>69</v>
      </c>
      <c r="Q229" s="6"/>
      <c r="R229" s="6"/>
      <c r="S229" s="6"/>
      <c r="T229" s="10"/>
      <c r="U229" s="12" t="n">
        <v>-7.805819</v>
      </c>
      <c r="V229" s="12" t="n">
        <v>-73.179479</v>
      </c>
    </row>
    <row r="230" customFormat="false" ht="15" hidden="false" customHeight="false" outlineLevel="0" collapsed="false">
      <c r="A230" s="10" t="s">
        <v>932</v>
      </c>
      <c r="B230" s="10" t="s">
        <v>933</v>
      </c>
      <c r="C230" s="6" t="s">
        <v>12</v>
      </c>
      <c r="D230" s="6" t="s">
        <v>17</v>
      </c>
      <c r="E230" s="6" t="s">
        <v>38</v>
      </c>
      <c r="F230" s="6" t="s">
        <v>64</v>
      </c>
      <c r="G230" s="6" t="s">
        <v>934</v>
      </c>
      <c r="H230" s="6" t="s">
        <v>935</v>
      </c>
      <c r="I230" s="6" t="s">
        <v>936</v>
      </c>
      <c r="J230" s="11" t="n">
        <v>42831</v>
      </c>
      <c r="K230" s="11" t="n">
        <v>43196</v>
      </c>
      <c r="L230" s="6" t="s">
        <v>68</v>
      </c>
      <c r="M230" s="6" t="str">
        <f aca="false">IF(K230="","sem data",IF(K230&gt;=Resumo!$B$3,"vigente","vencida"))</f>
        <v>vencida</v>
      </c>
      <c r="N230" s="7" t="n">
        <v>8346.58299422971</v>
      </c>
      <c r="O230" s="10" t="s">
        <v>937</v>
      </c>
      <c r="P230" s="6" t="s">
        <v>69</v>
      </c>
      <c r="Q230" s="6"/>
      <c r="R230" s="6"/>
      <c r="S230" s="6"/>
      <c r="T230" s="10" t="s">
        <v>938</v>
      </c>
      <c r="U230" s="12" t="n">
        <v>-9.280466</v>
      </c>
      <c r="V230" s="12" t="n">
        <v>-68.654213</v>
      </c>
    </row>
    <row r="231" customFormat="false" ht="15" hidden="false" customHeight="false" outlineLevel="0" collapsed="false">
      <c r="A231" s="10" t="s">
        <v>939</v>
      </c>
      <c r="B231" s="10" t="s">
        <v>940</v>
      </c>
      <c r="C231" s="6" t="s">
        <v>12</v>
      </c>
      <c r="D231" s="6" t="s">
        <v>17</v>
      </c>
      <c r="E231" s="6" t="s">
        <v>38</v>
      </c>
      <c r="F231" s="6" t="s">
        <v>64</v>
      </c>
      <c r="G231" s="6" t="s">
        <v>941</v>
      </c>
      <c r="H231" s="6" t="s">
        <v>942</v>
      </c>
      <c r="I231" s="6" t="s">
        <v>943</v>
      </c>
      <c r="J231" s="11" t="n">
        <v>43812</v>
      </c>
      <c r="K231" s="11" t="n">
        <v>45639</v>
      </c>
      <c r="L231" s="6" t="s">
        <v>68</v>
      </c>
      <c r="M231" s="6" t="str">
        <f aca="false">IF(K231="","sem data",IF(K231&gt;=Resumo!$B$3,"vigente","vencida"))</f>
        <v>vencida</v>
      </c>
      <c r="N231" s="7" t="n">
        <v>5633.85860975716</v>
      </c>
      <c r="O231" s="10"/>
      <c r="P231" s="6" t="s">
        <v>69</v>
      </c>
      <c r="Q231" s="6"/>
      <c r="R231" s="6"/>
      <c r="S231" s="6"/>
      <c r="T231" s="10" t="s">
        <v>944</v>
      </c>
      <c r="U231" s="12" t="n">
        <v>-9.495835</v>
      </c>
      <c r="V231" s="12" t="n">
        <v>-68.678111</v>
      </c>
    </row>
    <row r="232" customFormat="false" ht="15" hidden="false" customHeight="false" outlineLevel="0" collapsed="false">
      <c r="A232" s="10" t="s">
        <v>945</v>
      </c>
      <c r="B232" s="10" t="s">
        <v>946</v>
      </c>
      <c r="C232" s="6" t="s">
        <v>12</v>
      </c>
      <c r="D232" s="6" t="s">
        <v>17</v>
      </c>
      <c r="E232" s="6" t="s">
        <v>38</v>
      </c>
      <c r="F232" s="6" t="s">
        <v>64</v>
      </c>
      <c r="G232" s="6"/>
      <c r="H232" s="6" t="s">
        <v>942</v>
      </c>
      <c r="I232" s="6" t="s">
        <v>943</v>
      </c>
      <c r="J232" s="11" t="n">
        <v>43949</v>
      </c>
      <c r="K232" s="11" t="n">
        <v>44679</v>
      </c>
      <c r="L232" s="6" t="s">
        <v>68</v>
      </c>
      <c r="M232" s="6" t="str">
        <f aca="false">IF(K232="","sem data",IF(K232&gt;=Resumo!$B$3,"vigente","vencida"))</f>
        <v>vencida</v>
      </c>
      <c r="N232" s="7" t="n">
        <v>1295.53786465719</v>
      </c>
      <c r="O232" s="10"/>
      <c r="P232" s="6" t="s">
        <v>69</v>
      </c>
      <c r="Q232" s="6"/>
      <c r="R232" s="6"/>
      <c r="S232" s="6"/>
      <c r="T232" s="10"/>
      <c r="U232" s="12" t="n">
        <v>-9.483054</v>
      </c>
      <c r="V232" s="12" t="n">
        <v>-68.708066</v>
      </c>
    </row>
    <row r="233" customFormat="false" ht="15" hidden="false" customHeight="false" outlineLevel="0" collapsed="false">
      <c r="A233" s="10" t="s">
        <v>947</v>
      </c>
      <c r="B233" s="10" t="s">
        <v>948</v>
      </c>
      <c r="C233" s="6" t="s">
        <v>12</v>
      </c>
      <c r="D233" s="6" t="s">
        <v>17</v>
      </c>
      <c r="E233" s="6" t="s">
        <v>38</v>
      </c>
      <c r="F233" s="6" t="s">
        <v>64</v>
      </c>
      <c r="G233" s="6" t="s">
        <v>949</v>
      </c>
      <c r="H233" s="6" t="s">
        <v>950</v>
      </c>
      <c r="I233" s="6" t="s">
        <v>951</v>
      </c>
      <c r="J233" s="11" t="n">
        <v>44018</v>
      </c>
      <c r="K233" s="11" t="n">
        <v>45844</v>
      </c>
      <c r="L233" s="6" t="s">
        <v>68</v>
      </c>
      <c r="M233" s="6" t="str">
        <f aca="false">IF(K233="","sem data",IF(K233&gt;=Resumo!$B$3,"vigente","vencida"))</f>
        <v>vencida</v>
      </c>
      <c r="N233" s="7" t="n">
        <v>4938.04090423452</v>
      </c>
      <c r="O233" s="10" t="s">
        <v>952</v>
      </c>
      <c r="P233" s="6" t="s">
        <v>69</v>
      </c>
      <c r="Q233" s="6"/>
      <c r="R233" s="6"/>
      <c r="S233" s="6"/>
      <c r="T233" s="10" t="s">
        <v>953</v>
      </c>
      <c r="U233" s="12" t="n">
        <v>-9.681442</v>
      </c>
      <c r="V233" s="12" t="n">
        <v>-68.732954</v>
      </c>
    </row>
    <row r="234" customFormat="false" ht="15" hidden="false" customHeight="false" outlineLevel="0" collapsed="false">
      <c r="A234" s="10" t="s">
        <v>954</v>
      </c>
      <c r="B234" s="10" t="s">
        <v>955</v>
      </c>
      <c r="C234" s="6" t="s">
        <v>12</v>
      </c>
      <c r="D234" s="6" t="s">
        <v>17</v>
      </c>
      <c r="E234" s="6" t="s">
        <v>38</v>
      </c>
      <c r="F234" s="6" t="s">
        <v>64</v>
      </c>
      <c r="G234" s="6"/>
      <c r="H234" s="6" t="s">
        <v>950</v>
      </c>
      <c r="I234" s="6" t="s">
        <v>951</v>
      </c>
      <c r="J234" s="11" t="n">
        <v>44048</v>
      </c>
      <c r="K234" s="11" t="n">
        <v>44778</v>
      </c>
      <c r="L234" s="6" t="s">
        <v>68</v>
      </c>
      <c r="M234" s="6" t="str">
        <f aca="false">IF(K234="","sem data",IF(K234&gt;=Resumo!$B$3,"vigente","vencida"))</f>
        <v>vencida</v>
      </c>
      <c r="N234" s="7" t="n">
        <v>1385.81501244559</v>
      </c>
      <c r="O234" s="10" t="s">
        <v>952</v>
      </c>
      <c r="P234" s="6" t="s">
        <v>69</v>
      </c>
      <c r="Q234" s="6"/>
      <c r="R234" s="6"/>
      <c r="S234" s="6"/>
      <c r="T234" s="10"/>
      <c r="U234" s="12" t="n">
        <v>-9.757335</v>
      </c>
      <c r="V234" s="12" t="n">
        <v>-68.714233</v>
      </c>
    </row>
    <row r="235" customFormat="false" ht="15" hidden="false" customHeight="false" outlineLevel="0" collapsed="false">
      <c r="A235" s="10" t="s">
        <v>956</v>
      </c>
      <c r="B235" s="10" t="s">
        <v>957</v>
      </c>
      <c r="C235" s="6" t="s">
        <v>12</v>
      </c>
      <c r="D235" s="6" t="s">
        <v>17</v>
      </c>
      <c r="E235" s="6" t="s">
        <v>38</v>
      </c>
      <c r="F235" s="6" t="s">
        <v>64</v>
      </c>
      <c r="G235" s="6" t="s">
        <v>958</v>
      </c>
      <c r="H235" s="6" t="s">
        <v>959</v>
      </c>
      <c r="I235" s="6" t="s">
        <v>960</v>
      </c>
      <c r="J235" s="11" t="n">
        <v>44060</v>
      </c>
      <c r="K235" s="11" t="n">
        <v>45886</v>
      </c>
      <c r="L235" s="6" t="s">
        <v>68</v>
      </c>
      <c r="M235" s="6" t="str">
        <f aca="false">IF(K235="","sem data",IF(K235&gt;=Resumo!$B$3,"vigente","vencida"))</f>
        <v>vencida</v>
      </c>
      <c r="N235" s="7" t="n">
        <v>1001.44920473885</v>
      </c>
      <c r="O235" s="10" t="s">
        <v>961</v>
      </c>
      <c r="P235" s="6" t="s">
        <v>69</v>
      </c>
      <c r="Q235" s="6"/>
      <c r="R235" s="6"/>
      <c r="S235" s="6"/>
      <c r="T235" s="10" t="s">
        <v>962</v>
      </c>
      <c r="U235" s="12" t="n">
        <v>-9.576294</v>
      </c>
      <c r="V235" s="12" t="n">
        <v>-68.644758</v>
      </c>
    </row>
    <row r="236" customFormat="false" ht="15" hidden="false" customHeight="false" outlineLevel="0" collapsed="false">
      <c r="A236" s="10" t="s">
        <v>963</v>
      </c>
      <c r="B236" s="10" t="s">
        <v>964</v>
      </c>
      <c r="C236" s="6" t="s">
        <v>12</v>
      </c>
      <c r="D236" s="6" t="s">
        <v>17</v>
      </c>
      <c r="E236" s="6" t="s">
        <v>38</v>
      </c>
      <c r="F236" s="6" t="s">
        <v>64</v>
      </c>
      <c r="G236" s="6" t="s">
        <v>965</v>
      </c>
      <c r="H236" s="6" t="s">
        <v>966</v>
      </c>
      <c r="I236" s="6" t="s">
        <v>967</v>
      </c>
      <c r="J236" s="11" t="n">
        <v>44090</v>
      </c>
      <c r="K236" s="11" t="n">
        <v>45916</v>
      </c>
      <c r="L236" s="6" t="s">
        <v>68</v>
      </c>
      <c r="M236" s="6" t="str">
        <f aca="false">IF(K236="","sem data",IF(K236&gt;=Resumo!$B$3,"vigente","vencida"))</f>
        <v>vencida</v>
      </c>
      <c r="N236" s="7" t="n">
        <v>25256.7756562705</v>
      </c>
      <c r="O236" s="10" t="s">
        <v>968</v>
      </c>
      <c r="P236" s="6" t="s">
        <v>69</v>
      </c>
      <c r="Q236" s="6" t="s">
        <v>320</v>
      </c>
      <c r="R236" s="6"/>
      <c r="S236" s="6"/>
      <c r="T236" s="10" t="s">
        <v>969</v>
      </c>
      <c r="U236" s="12" t="n">
        <v>-10.167219</v>
      </c>
      <c r="V236" s="12" t="n">
        <v>-69.539708</v>
      </c>
    </row>
    <row r="237" customFormat="false" ht="15" hidden="false" customHeight="false" outlineLevel="0" collapsed="false">
      <c r="A237" s="10" t="s">
        <v>970</v>
      </c>
      <c r="B237" s="10" t="s">
        <v>971</v>
      </c>
      <c r="C237" s="6" t="s">
        <v>12</v>
      </c>
      <c r="D237" s="6" t="s">
        <v>17</v>
      </c>
      <c r="E237" s="6" t="s">
        <v>38</v>
      </c>
      <c r="F237" s="6" t="s">
        <v>64</v>
      </c>
      <c r="G237" s="6"/>
      <c r="H237" s="6" t="s">
        <v>959</v>
      </c>
      <c r="I237" s="6" t="s">
        <v>960</v>
      </c>
      <c r="J237" s="11" t="n">
        <v>44109</v>
      </c>
      <c r="K237" s="11" t="n">
        <v>44839</v>
      </c>
      <c r="L237" s="6" t="s">
        <v>68</v>
      </c>
      <c r="M237" s="6" t="str">
        <f aca="false">IF(K237="","sem data",IF(K237&gt;=Resumo!$B$3,"vigente","vencida"))</f>
        <v>vencida</v>
      </c>
      <c r="N237" s="7" t="n">
        <v>1001.44920473885</v>
      </c>
      <c r="O237" s="10" t="s">
        <v>961</v>
      </c>
      <c r="P237" s="6" t="s">
        <v>69</v>
      </c>
      <c r="Q237" s="6"/>
      <c r="R237" s="6"/>
      <c r="S237" s="6"/>
      <c r="T237" s="10"/>
      <c r="U237" s="12" t="n">
        <v>-9.576294</v>
      </c>
      <c r="V237" s="12" t="n">
        <v>-68.644758</v>
      </c>
    </row>
    <row r="238" customFormat="false" ht="15" hidden="false" customHeight="false" outlineLevel="0" collapsed="false">
      <c r="A238" s="10" t="s">
        <v>972</v>
      </c>
      <c r="B238" s="10" t="s">
        <v>973</v>
      </c>
      <c r="C238" s="6" t="s">
        <v>12</v>
      </c>
      <c r="D238" s="6" t="s">
        <v>17</v>
      </c>
      <c r="E238" s="6" t="s">
        <v>38</v>
      </c>
      <c r="F238" s="6" t="s">
        <v>64</v>
      </c>
      <c r="G238" s="6"/>
      <c r="H238" s="6" t="s">
        <v>935</v>
      </c>
      <c r="I238" s="6" t="s">
        <v>936</v>
      </c>
      <c r="J238" s="11" t="n">
        <v>44258</v>
      </c>
      <c r="K238" s="11" t="n">
        <v>44988</v>
      </c>
      <c r="L238" s="6" t="s">
        <v>68</v>
      </c>
      <c r="M238" s="6" t="str">
        <f aca="false">IF(K238="","sem data",IF(K238&gt;=Resumo!$B$3,"vigente","vencida"))</f>
        <v>vencida</v>
      </c>
      <c r="N238" s="7" t="n">
        <v>1048.08528852103</v>
      </c>
      <c r="O238" s="10" t="s">
        <v>937</v>
      </c>
      <c r="P238" s="6" t="s">
        <v>69</v>
      </c>
      <c r="Q238" s="6"/>
      <c r="R238" s="6"/>
      <c r="S238" s="6"/>
      <c r="T238" s="10"/>
      <c r="U238" s="12" t="n">
        <v>-9.296833</v>
      </c>
      <c r="V238" s="12" t="n">
        <v>-68.688953</v>
      </c>
    </row>
    <row r="239" customFormat="false" ht="15" hidden="false" customHeight="false" outlineLevel="0" collapsed="false">
      <c r="A239" s="10" t="s">
        <v>974</v>
      </c>
      <c r="B239" s="10" t="s">
        <v>975</v>
      </c>
      <c r="C239" s="6" t="s">
        <v>12</v>
      </c>
      <c r="D239" s="6" t="s">
        <v>17</v>
      </c>
      <c r="E239" s="6" t="s">
        <v>38</v>
      </c>
      <c r="F239" s="6" t="s">
        <v>64</v>
      </c>
      <c r="G239" s="6" t="s">
        <v>976</v>
      </c>
      <c r="H239" s="6" t="s">
        <v>977</v>
      </c>
      <c r="I239" s="6" t="s">
        <v>978</v>
      </c>
      <c r="J239" s="11" t="n">
        <v>44411</v>
      </c>
      <c r="K239" s="11" t="n">
        <v>46237</v>
      </c>
      <c r="L239" s="6" t="s">
        <v>68</v>
      </c>
      <c r="M239" s="6" t="str">
        <f aca="false">IF(K239="","sem data",IF(K239&gt;=Resumo!$B$3,"vigente","vencida"))</f>
        <v>vencida</v>
      </c>
      <c r="N239" s="7" t="n">
        <v>2641.61039485832</v>
      </c>
      <c r="O239" s="10"/>
      <c r="P239" s="6" t="s">
        <v>69</v>
      </c>
      <c r="Q239" s="6"/>
      <c r="R239" s="6"/>
      <c r="S239" s="6"/>
      <c r="T239" s="10" t="s">
        <v>979</v>
      </c>
      <c r="U239" s="12" t="n">
        <v>-9.298538</v>
      </c>
      <c r="V239" s="12" t="n">
        <v>-68.435586</v>
      </c>
    </row>
    <row r="240" customFormat="false" ht="15" hidden="false" customHeight="false" outlineLevel="0" collapsed="false">
      <c r="A240" s="10" t="s">
        <v>980</v>
      </c>
      <c r="B240" s="10" t="s">
        <v>981</v>
      </c>
      <c r="C240" s="6" t="s">
        <v>12</v>
      </c>
      <c r="D240" s="6" t="s">
        <v>17</v>
      </c>
      <c r="E240" s="6" t="s">
        <v>38</v>
      </c>
      <c r="F240" s="6" t="s">
        <v>64</v>
      </c>
      <c r="G240" s="6"/>
      <c r="H240" s="6" t="s">
        <v>977</v>
      </c>
      <c r="I240" s="6" t="s">
        <v>978</v>
      </c>
      <c r="J240" s="11" t="n">
        <v>44425</v>
      </c>
      <c r="K240" s="11" t="n">
        <v>45155</v>
      </c>
      <c r="L240" s="6" t="s">
        <v>68</v>
      </c>
      <c r="M240" s="6" t="str">
        <f aca="false">IF(K240="","sem data",IF(K240&gt;=Resumo!$B$3,"vigente","vencida"))</f>
        <v>vencida</v>
      </c>
      <c r="N240" s="7" t="n">
        <v>200.851220791158</v>
      </c>
      <c r="O240" s="10"/>
      <c r="P240" s="6" t="s">
        <v>69</v>
      </c>
      <c r="Q240" s="6"/>
      <c r="R240" s="6"/>
      <c r="S240" s="6"/>
      <c r="T240" s="10"/>
      <c r="U240" s="12" t="n">
        <v>-9.287132</v>
      </c>
      <c r="V240" s="12" t="n">
        <v>-68.455038</v>
      </c>
    </row>
    <row r="241" customFormat="false" ht="15" hidden="false" customHeight="false" outlineLevel="0" collapsed="false">
      <c r="A241" s="10" t="s">
        <v>982</v>
      </c>
      <c r="B241" s="10" t="s">
        <v>983</v>
      </c>
      <c r="C241" s="6" t="s">
        <v>12</v>
      </c>
      <c r="D241" s="6" t="s">
        <v>17</v>
      </c>
      <c r="E241" s="6" t="s">
        <v>38</v>
      </c>
      <c r="F241" s="6" t="s">
        <v>64</v>
      </c>
      <c r="G241" s="6" t="s">
        <v>984</v>
      </c>
      <c r="H241" s="6" t="s">
        <v>985</v>
      </c>
      <c r="I241" s="6" t="s">
        <v>986</v>
      </c>
      <c r="J241" s="11" t="n">
        <v>44488</v>
      </c>
      <c r="K241" s="11" t="n">
        <v>46314</v>
      </c>
      <c r="L241" s="6" t="s">
        <v>68</v>
      </c>
      <c r="M241" s="6" t="str">
        <f aca="false">IF(K241="","sem data",IF(K241&gt;=Resumo!$B$3,"vigente","vencida"))</f>
        <v>vigente</v>
      </c>
      <c r="N241" s="7" t="n">
        <v>1449.07153858922</v>
      </c>
      <c r="O241" s="10"/>
      <c r="P241" s="6" t="s">
        <v>69</v>
      </c>
      <c r="Q241" s="6"/>
      <c r="R241" s="6"/>
      <c r="S241" s="6"/>
      <c r="T241" s="10" t="s">
        <v>987</v>
      </c>
      <c r="U241" s="12" t="n">
        <v>-9.38497</v>
      </c>
      <c r="V241" s="12" t="n">
        <v>-68.367298</v>
      </c>
    </row>
    <row r="242" customFormat="false" ht="15" hidden="false" customHeight="false" outlineLevel="0" collapsed="false">
      <c r="A242" s="10" t="s">
        <v>988</v>
      </c>
      <c r="B242" s="10" t="s">
        <v>989</v>
      </c>
      <c r="C242" s="6" t="s">
        <v>12</v>
      </c>
      <c r="D242" s="6" t="s">
        <v>17</v>
      </c>
      <c r="E242" s="6" t="s">
        <v>38</v>
      </c>
      <c r="F242" s="6" t="s">
        <v>64</v>
      </c>
      <c r="G242" s="6"/>
      <c r="H242" s="6" t="s">
        <v>985</v>
      </c>
      <c r="I242" s="6" t="s">
        <v>986</v>
      </c>
      <c r="J242" s="11" t="n">
        <v>44488</v>
      </c>
      <c r="K242" s="11" t="n">
        <v>45218</v>
      </c>
      <c r="L242" s="6" t="s">
        <v>68</v>
      </c>
      <c r="M242" s="6" t="str">
        <f aca="false">IF(K242="","sem data",IF(K242&gt;=Resumo!$B$3,"vigente","vencida"))</f>
        <v>vencida</v>
      </c>
      <c r="N242" s="7" t="n">
        <v>948.733535078994</v>
      </c>
      <c r="O242" s="10"/>
      <c r="P242" s="6" t="s">
        <v>69</v>
      </c>
      <c r="Q242" s="6"/>
      <c r="R242" s="6"/>
      <c r="S242" s="6"/>
      <c r="T242" s="10"/>
      <c r="U242" s="12" t="n">
        <v>-9.39994</v>
      </c>
      <c r="V242" s="12" t="n">
        <v>-68.379764</v>
      </c>
    </row>
    <row r="243" customFormat="false" ht="15" hidden="false" customHeight="false" outlineLevel="0" collapsed="false">
      <c r="A243" s="10" t="s">
        <v>990</v>
      </c>
      <c r="B243" s="10" t="s">
        <v>991</v>
      </c>
      <c r="C243" s="6" t="s">
        <v>12</v>
      </c>
      <c r="D243" s="6" t="s">
        <v>17</v>
      </c>
      <c r="E243" s="6" t="s">
        <v>38</v>
      </c>
      <c r="F243" s="6" t="s">
        <v>64</v>
      </c>
      <c r="G243" s="6" t="s">
        <v>992</v>
      </c>
      <c r="H243" s="6" t="s">
        <v>993</v>
      </c>
      <c r="I243" s="6" t="s">
        <v>994</v>
      </c>
      <c r="J243" s="11" t="n">
        <v>44643</v>
      </c>
      <c r="K243" s="11" t="n">
        <v>46469</v>
      </c>
      <c r="L243" s="6" t="s">
        <v>68</v>
      </c>
      <c r="M243" s="6" t="str">
        <f aca="false">IF(K243="","sem data",IF(K243&gt;=Resumo!$B$3,"vigente","vencida"))</f>
        <v>vigente</v>
      </c>
      <c r="N243" s="7" t="n">
        <v>7128.91860319273</v>
      </c>
      <c r="O243" s="10"/>
      <c r="P243" s="6" t="s">
        <v>69</v>
      </c>
      <c r="Q243" s="6"/>
      <c r="R243" s="6"/>
      <c r="S243" s="6"/>
      <c r="T243" s="10" t="s">
        <v>995</v>
      </c>
      <c r="U243" s="12" t="n">
        <v>-8.868144</v>
      </c>
      <c r="V243" s="12" t="n">
        <v>-68.947351</v>
      </c>
    </row>
    <row r="244" customFormat="false" ht="15" hidden="false" customHeight="false" outlineLevel="0" collapsed="false">
      <c r="A244" s="10" t="s">
        <v>996</v>
      </c>
      <c r="B244" s="10" t="s">
        <v>997</v>
      </c>
      <c r="C244" s="6" t="s">
        <v>12</v>
      </c>
      <c r="D244" s="6" t="s">
        <v>17</v>
      </c>
      <c r="E244" s="6" t="s">
        <v>38</v>
      </c>
      <c r="F244" s="6" t="s">
        <v>64</v>
      </c>
      <c r="G244" s="6"/>
      <c r="H244" s="6" t="s">
        <v>993</v>
      </c>
      <c r="I244" s="6" t="s">
        <v>994</v>
      </c>
      <c r="J244" s="11" t="n">
        <v>44643</v>
      </c>
      <c r="K244" s="11" t="n">
        <v>45374</v>
      </c>
      <c r="L244" s="6" t="s">
        <v>68</v>
      </c>
      <c r="M244" s="6" t="str">
        <f aca="false">IF(K244="","sem data",IF(K244&gt;=Resumo!$B$3,"vigente","vencida"))</f>
        <v>vencida</v>
      </c>
      <c r="N244" s="7" t="n">
        <v>3007.17196004777</v>
      </c>
      <c r="O244" s="10"/>
      <c r="P244" s="6" t="s">
        <v>69</v>
      </c>
      <c r="Q244" s="6"/>
      <c r="R244" s="6"/>
      <c r="S244" s="6"/>
      <c r="T244" s="10"/>
      <c r="U244" s="12" t="n">
        <v>-8.868144</v>
      </c>
      <c r="V244" s="12" t="n">
        <v>-68.924507</v>
      </c>
    </row>
    <row r="245" customFormat="false" ht="15" hidden="false" customHeight="false" outlineLevel="0" collapsed="false">
      <c r="A245" s="10" t="s">
        <v>998</v>
      </c>
      <c r="B245" s="10" t="s">
        <v>999</v>
      </c>
      <c r="C245" s="6" t="s">
        <v>12</v>
      </c>
      <c r="D245" s="6" t="s">
        <v>17</v>
      </c>
      <c r="E245" s="6" t="s">
        <v>38</v>
      </c>
      <c r="F245" s="6" t="s">
        <v>64</v>
      </c>
      <c r="G245" s="6"/>
      <c r="H245" s="6" t="s">
        <v>935</v>
      </c>
      <c r="I245" s="6" t="s">
        <v>936</v>
      </c>
      <c r="J245" s="11" t="n">
        <v>44712</v>
      </c>
      <c r="K245" s="11" t="n">
        <v>45443</v>
      </c>
      <c r="L245" s="6" t="s">
        <v>68</v>
      </c>
      <c r="M245" s="6" t="str">
        <f aca="false">IF(K245="","sem data",IF(K245&gt;=Resumo!$B$3,"vigente","vencida"))</f>
        <v>vencida</v>
      </c>
      <c r="N245" s="7" t="n">
        <v>985.755277239771</v>
      </c>
      <c r="O245" s="10" t="s">
        <v>937</v>
      </c>
      <c r="P245" s="6" t="s">
        <v>69</v>
      </c>
      <c r="Q245" s="6"/>
      <c r="R245" s="6"/>
      <c r="S245" s="6"/>
      <c r="T245" s="10"/>
      <c r="U245" s="12" t="n">
        <v>-9.265555</v>
      </c>
      <c r="V245" s="12" t="n">
        <v>-68.617633</v>
      </c>
    </row>
    <row r="246" customFormat="false" ht="15" hidden="false" customHeight="false" outlineLevel="0" collapsed="false">
      <c r="A246" s="10" t="s">
        <v>1000</v>
      </c>
      <c r="B246" s="10" t="s">
        <v>1001</v>
      </c>
      <c r="C246" s="6" t="s">
        <v>12</v>
      </c>
      <c r="D246" s="6" t="s">
        <v>17</v>
      </c>
      <c r="E246" s="6" t="s">
        <v>38</v>
      </c>
      <c r="F246" s="6" t="s">
        <v>64</v>
      </c>
      <c r="G246" s="6"/>
      <c r="H246" s="6" t="s">
        <v>977</v>
      </c>
      <c r="I246" s="6" t="s">
        <v>978</v>
      </c>
      <c r="J246" s="11" t="n">
        <v>44762</v>
      </c>
      <c r="K246" s="11" t="n">
        <v>45493</v>
      </c>
      <c r="L246" s="6" t="s">
        <v>68</v>
      </c>
      <c r="M246" s="6" t="str">
        <f aca="false">IF(K246="","sem data",IF(K246&gt;=Resumo!$B$3,"vigente","vencida"))</f>
        <v>vencida</v>
      </c>
      <c r="N246" s="7" t="n">
        <v>481.217618047244</v>
      </c>
      <c r="O246" s="10"/>
      <c r="P246" s="6" t="s">
        <v>69</v>
      </c>
      <c r="Q246" s="6"/>
      <c r="R246" s="6"/>
      <c r="S246" s="6"/>
      <c r="T246" s="10"/>
      <c r="U246" s="12" t="n">
        <v>-9.284466</v>
      </c>
      <c r="V246" s="12" t="n">
        <v>-68.430825</v>
      </c>
    </row>
    <row r="247" customFormat="false" ht="15" hidden="false" customHeight="false" outlineLevel="0" collapsed="false">
      <c r="A247" s="10" t="s">
        <v>1002</v>
      </c>
      <c r="B247" s="10" t="s">
        <v>1003</v>
      </c>
      <c r="C247" s="6" t="s">
        <v>12</v>
      </c>
      <c r="D247" s="6" t="s">
        <v>17</v>
      </c>
      <c r="E247" s="6" t="s">
        <v>38</v>
      </c>
      <c r="F247" s="6" t="s">
        <v>64</v>
      </c>
      <c r="G247" s="6" t="s">
        <v>1004</v>
      </c>
      <c r="H247" s="6" t="s">
        <v>993</v>
      </c>
      <c r="I247" s="6" t="s">
        <v>994</v>
      </c>
      <c r="J247" s="11" t="n">
        <v>44769</v>
      </c>
      <c r="K247" s="11" t="n">
        <v>46595</v>
      </c>
      <c r="L247" s="6" t="s">
        <v>68</v>
      </c>
      <c r="M247" s="6" t="str">
        <f aca="false">IF(K247="","sem data",IF(K247&gt;=Resumo!$B$3,"vigente","vencida"))</f>
        <v>vigente</v>
      </c>
      <c r="N247" s="7" t="n">
        <v>424.16568139182</v>
      </c>
      <c r="O247" s="10"/>
      <c r="P247" s="6" t="s">
        <v>69</v>
      </c>
      <c r="Q247" s="6"/>
      <c r="R247" s="6"/>
      <c r="S247" s="6"/>
      <c r="T247" s="10" t="s">
        <v>1005</v>
      </c>
      <c r="U247" s="12" t="n">
        <v>-8.931393</v>
      </c>
      <c r="V247" s="12" t="n">
        <v>-68.982581</v>
      </c>
    </row>
    <row r="248" customFormat="false" ht="15" hidden="false" customHeight="false" outlineLevel="0" collapsed="false">
      <c r="A248" s="10" t="s">
        <v>1006</v>
      </c>
      <c r="B248" s="10" t="s">
        <v>1007</v>
      </c>
      <c r="C248" s="6" t="s">
        <v>12</v>
      </c>
      <c r="D248" s="6" t="s">
        <v>17</v>
      </c>
      <c r="E248" s="6" t="s">
        <v>38</v>
      </c>
      <c r="F248" s="6" t="s">
        <v>64</v>
      </c>
      <c r="G248" s="6"/>
      <c r="H248" s="6" t="s">
        <v>993</v>
      </c>
      <c r="I248" s="6" t="s">
        <v>994</v>
      </c>
      <c r="J248" s="11" t="n">
        <v>44769</v>
      </c>
      <c r="K248" s="11" t="n">
        <v>45500</v>
      </c>
      <c r="L248" s="6" t="s">
        <v>68</v>
      </c>
      <c r="M248" s="6" t="str">
        <f aca="false">IF(K248="","sem data",IF(K248&gt;=Resumo!$B$3,"vigente","vencida"))</f>
        <v>vencida</v>
      </c>
      <c r="N248" s="7" t="n">
        <v>424.16568139182</v>
      </c>
      <c r="O248" s="10"/>
      <c r="P248" s="6" t="s">
        <v>69</v>
      </c>
      <c r="Q248" s="6"/>
      <c r="R248" s="6"/>
      <c r="S248" s="6"/>
      <c r="T248" s="10"/>
      <c r="U248" s="12" t="n">
        <v>-8.931393</v>
      </c>
      <c r="V248" s="12" t="n">
        <v>-68.982581</v>
      </c>
    </row>
    <row r="249" customFormat="false" ht="15" hidden="false" customHeight="false" outlineLevel="0" collapsed="false">
      <c r="A249" s="10" t="s">
        <v>1008</v>
      </c>
      <c r="B249" s="10" t="s">
        <v>1009</v>
      </c>
      <c r="C249" s="6" t="s">
        <v>12</v>
      </c>
      <c r="D249" s="6" t="s">
        <v>17</v>
      </c>
      <c r="E249" s="6" t="s">
        <v>38</v>
      </c>
      <c r="F249" s="6" t="s">
        <v>64</v>
      </c>
      <c r="G249" s="6" t="s">
        <v>550</v>
      </c>
      <c r="H249" s="6" t="s">
        <v>1010</v>
      </c>
      <c r="I249" s="6" t="s">
        <v>1011</v>
      </c>
      <c r="J249" s="11" t="n">
        <v>44769</v>
      </c>
      <c r="K249" s="11" t="n">
        <v>46595</v>
      </c>
      <c r="L249" s="6" t="s">
        <v>68</v>
      </c>
      <c r="M249" s="6" t="str">
        <f aca="false">IF(K249="","sem data",IF(K249&gt;=Resumo!$B$3,"vigente","vencida"))</f>
        <v>vigente</v>
      </c>
      <c r="N249" s="7" t="n">
        <v>624.901792389016</v>
      </c>
      <c r="O249" s="10"/>
      <c r="P249" s="6" t="s">
        <v>69</v>
      </c>
      <c r="Q249" s="6"/>
      <c r="R249" s="6"/>
      <c r="S249" s="6"/>
      <c r="T249" s="10" t="s">
        <v>1012</v>
      </c>
      <c r="U249" s="12" t="n">
        <v>-9.696341</v>
      </c>
      <c r="V249" s="12" t="n">
        <v>-68.708335</v>
      </c>
    </row>
    <row r="250" customFormat="false" ht="15" hidden="false" customHeight="false" outlineLevel="0" collapsed="false">
      <c r="A250" s="10" t="s">
        <v>1013</v>
      </c>
      <c r="B250" s="10" t="s">
        <v>1014</v>
      </c>
      <c r="C250" s="6" t="s">
        <v>12</v>
      </c>
      <c r="D250" s="6" t="s">
        <v>17</v>
      </c>
      <c r="E250" s="6" t="s">
        <v>38</v>
      </c>
      <c r="F250" s="6" t="s">
        <v>64</v>
      </c>
      <c r="G250" s="6"/>
      <c r="H250" s="6" t="s">
        <v>1010</v>
      </c>
      <c r="I250" s="6" t="s">
        <v>1011</v>
      </c>
      <c r="J250" s="11" t="n">
        <v>44769</v>
      </c>
      <c r="K250" s="11" t="n">
        <v>45500</v>
      </c>
      <c r="L250" s="6" t="s">
        <v>68</v>
      </c>
      <c r="M250" s="6" t="str">
        <f aca="false">IF(K250="","sem data",IF(K250&gt;=Resumo!$B$3,"vigente","vencida"))</f>
        <v>vencida</v>
      </c>
      <c r="N250" s="7" t="n">
        <v>624.901792389016</v>
      </c>
      <c r="O250" s="10"/>
      <c r="P250" s="6" t="s">
        <v>69</v>
      </c>
      <c r="Q250" s="6"/>
      <c r="R250" s="6"/>
      <c r="S250" s="6"/>
      <c r="T250" s="10"/>
      <c r="U250" s="12" t="n">
        <v>-9.696341</v>
      </c>
      <c r="V250" s="12" t="n">
        <v>-68.708335</v>
      </c>
    </row>
    <row r="251" customFormat="false" ht="15" hidden="false" customHeight="false" outlineLevel="0" collapsed="false">
      <c r="A251" s="10" t="s">
        <v>1015</v>
      </c>
      <c r="B251" s="10" t="s">
        <v>1016</v>
      </c>
      <c r="C251" s="6" t="s">
        <v>12</v>
      </c>
      <c r="D251" s="6" t="s">
        <v>17</v>
      </c>
      <c r="E251" s="6" t="s">
        <v>38</v>
      </c>
      <c r="F251" s="6" t="s">
        <v>64</v>
      </c>
      <c r="G251" s="6" t="s">
        <v>257</v>
      </c>
      <c r="H251" s="6" t="s">
        <v>258</v>
      </c>
      <c r="I251" s="6" t="s">
        <v>259</v>
      </c>
      <c r="J251" s="11" t="n">
        <v>44839</v>
      </c>
      <c r="K251" s="11" t="n">
        <v>46665</v>
      </c>
      <c r="L251" s="6" t="s">
        <v>68</v>
      </c>
      <c r="M251" s="6" t="str">
        <f aca="false">IF(K251="","sem data",IF(K251&gt;=Resumo!$B$3,"vigente","vencida"))</f>
        <v>vigente</v>
      </c>
      <c r="N251" s="7" t="n">
        <v>4630.73865607644</v>
      </c>
      <c r="O251" s="10"/>
      <c r="P251" s="6" t="s">
        <v>69</v>
      </c>
      <c r="Q251" s="6"/>
      <c r="R251" s="6"/>
      <c r="S251" s="6"/>
      <c r="T251" s="10" t="s">
        <v>1017</v>
      </c>
      <c r="U251" s="12" t="n">
        <v>-9.827052</v>
      </c>
      <c r="V251" s="12" t="n">
        <v>-68.699224</v>
      </c>
    </row>
    <row r="252" customFormat="false" ht="15" hidden="false" customHeight="false" outlineLevel="0" collapsed="false">
      <c r="A252" s="10" t="s">
        <v>1018</v>
      </c>
      <c r="B252" s="10" t="s">
        <v>1019</v>
      </c>
      <c r="C252" s="6" t="s">
        <v>12</v>
      </c>
      <c r="D252" s="6" t="s">
        <v>17</v>
      </c>
      <c r="E252" s="6" t="s">
        <v>38</v>
      </c>
      <c r="F252" s="6" t="s">
        <v>64</v>
      </c>
      <c r="G252" s="6"/>
      <c r="H252" s="6" t="s">
        <v>258</v>
      </c>
      <c r="I252" s="6" t="s">
        <v>259</v>
      </c>
      <c r="J252" s="11" t="n">
        <v>45068</v>
      </c>
      <c r="K252" s="11" t="n">
        <v>45799</v>
      </c>
      <c r="L252" s="6" t="s">
        <v>68</v>
      </c>
      <c r="M252" s="6" t="str">
        <f aca="false">IF(K252="","sem data",IF(K252&gt;=Resumo!$B$3,"vigente","vencida"))</f>
        <v>vencida</v>
      </c>
      <c r="N252" s="7" t="n">
        <v>1334.54850997496</v>
      </c>
      <c r="O252" s="10"/>
      <c r="P252" s="6" t="s">
        <v>69</v>
      </c>
      <c r="Q252" s="6"/>
      <c r="R252" s="6"/>
      <c r="S252" s="6"/>
      <c r="T252" s="10"/>
      <c r="U252" s="12" t="n">
        <v>-9.799746</v>
      </c>
      <c r="V252" s="12" t="n">
        <v>-68.72441</v>
      </c>
    </row>
    <row r="253" customFormat="false" ht="15" hidden="false" customHeight="false" outlineLevel="0" collapsed="false">
      <c r="A253" s="10" t="s">
        <v>1020</v>
      </c>
      <c r="B253" s="10" t="s">
        <v>1021</v>
      </c>
      <c r="C253" s="6" t="s">
        <v>12</v>
      </c>
      <c r="D253" s="6" t="s">
        <v>17</v>
      </c>
      <c r="E253" s="6" t="s">
        <v>38</v>
      </c>
      <c r="F253" s="6" t="s">
        <v>64</v>
      </c>
      <c r="G253" s="6"/>
      <c r="H253" s="6" t="s">
        <v>935</v>
      </c>
      <c r="I253" s="6" t="s">
        <v>936</v>
      </c>
      <c r="J253" s="11" t="n">
        <v>45148</v>
      </c>
      <c r="K253" s="11" t="n">
        <v>45879</v>
      </c>
      <c r="L253" s="6" t="s">
        <v>68</v>
      </c>
      <c r="M253" s="6" t="str">
        <f aca="false">IF(K253="","sem data",IF(K253&gt;=Resumo!$B$3,"vigente","vencida"))</f>
        <v>vencida</v>
      </c>
      <c r="N253" s="7" t="n">
        <v>877.347837612469</v>
      </c>
      <c r="O253" s="10" t="s">
        <v>937</v>
      </c>
      <c r="P253" s="6" t="s">
        <v>69</v>
      </c>
      <c r="Q253" s="6"/>
      <c r="R253" s="6"/>
      <c r="S253" s="6"/>
      <c r="T253" s="10"/>
      <c r="U253" s="12" t="n">
        <v>-9.278832</v>
      </c>
      <c r="V253" s="12" t="n">
        <v>-68.644897</v>
      </c>
    </row>
    <row r="254" customFormat="false" ht="15" hidden="false" customHeight="false" outlineLevel="0" collapsed="false">
      <c r="A254" s="10" t="s">
        <v>1022</v>
      </c>
      <c r="B254" s="10" t="s">
        <v>1023</v>
      </c>
      <c r="C254" s="6" t="s">
        <v>12</v>
      </c>
      <c r="D254" s="6" t="s">
        <v>17</v>
      </c>
      <c r="E254" s="6" t="s">
        <v>38</v>
      </c>
      <c r="F254" s="6" t="s">
        <v>64</v>
      </c>
      <c r="G254" s="6"/>
      <c r="H254" s="6" t="s">
        <v>258</v>
      </c>
      <c r="I254" s="6" t="s">
        <v>259</v>
      </c>
      <c r="J254" s="11" t="n">
        <v>45456</v>
      </c>
      <c r="K254" s="11" t="n">
        <v>46186</v>
      </c>
      <c r="L254" s="6" t="s">
        <v>68</v>
      </c>
      <c r="M254" s="6" t="str">
        <f aca="false">IF(K254="","sem data",IF(K254&gt;=Resumo!$B$3,"vigente","vencida"))</f>
        <v>vencida</v>
      </c>
      <c r="N254" s="7" t="n">
        <v>1640.69081048895</v>
      </c>
      <c r="O254" s="10"/>
      <c r="P254" s="6" t="s">
        <v>69</v>
      </c>
      <c r="Q254" s="6"/>
      <c r="R254" s="6"/>
      <c r="S254" s="6"/>
      <c r="T254" s="10"/>
      <c r="U254" s="12" t="n">
        <v>-9.836498</v>
      </c>
      <c r="V254" s="12" t="n">
        <v>-68.712775</v>
      </c>
    </row>
    <row r="255" customFormat="false" ht="15" hidden="false" customHeight="false" outlineLevel="0" collapsed="false">
      <c r="A255" s="10" t="s">
        <v>1024</v>
      </c>
      <c r="B255" s="10" t="s">
        <v>1025</v>
      </c>
      <c r="C255" s="6" t="s">
        <v>12</v>
      </c>
      <c r="D255" s="6" t="s">
        <v>17</v>
      </c>
      <c r="E255" s="6" t="s">
        <v>38</v>
      </c>
      <c r="F255" s="6" t="s">
        <v>64</v>
      </c>
      <c r="G255" s="6" t="s">
        <v>1026</v>
      </c>
      <c r="H255" s="6" t="s">
        <v>1027</v>
      </c>
      <c r="I255" s="6" t="s">
        <v>1028</v>
      </c>
      <c r="J255" s="11" t="n">
        <v>45483</v>
      </c>
      <c r="K255" s="11" t="n">
        <v>47309</v>
      </c>
      <c r="L255" s="6" t="s">
        <v>68</v>
      </c>
      <c r="M255" s="6" t="str">
        <f aca="false">IF(K255="","sem data",IF(K255&gt;=Resumo!$B$3,"vigente","vencida"))</f>
        <v>vigente</v>
      </c>
      <c r="N255" s="7" t="n">
        <v>3004.28706566777</v>
      </c>
      <c r="O255" s="10"/>
      <c r="P255" s="6" t="s">
        <v>69</v>
      </c>
      <c r="Q255" s="6"/>
      <c r="R255" s="6"/>
      <c r="S255" s="6"/>
      <c r="T255" s="10" t="s">
        <v>1029</v>
      </c>
      <c r="U255" s="12" t="n">
        <v>-9.527501</v>
      </c>
      <c r="V255" s="12" t="n">
        <v>-68.825871</v>
      </c>
    </row>
    <row r="256" customFormat="false" ht="15" hidden="false" customHeight="false" outlineLevel="0" collapsed="false">
      <c r="A256" s="10" t="s">
        <v>1030</v>
      </c>
      <c r="B256" s="10" t="s">
        <v>1031</v>
      </c>
      <c r="C256" s="6" t="s">
        <v>12</v>
      </c>
      <c r="D256" s="6" t="s">
        <v>17</v>
      </c>
      <c r="E256" s="6" t="s">
        <v>38</v>
      </c>
      <c r="F256" s="6" t="s">
        <v>64</v>
      </c>
      <c r="G256" s="6"/>
      <c r="H256" s="6" t="s">
        <v>1027</v>
      </c>
      <c r="I256" s="6" t="s">
        <v>1028</v>
      </c>
      <c r="J256" s="11" t="n">
        <v>45483</v>
      </c>
      <c r="K256" s="11" t="n">
        <v>46213</v>
      </c>
      <c r="L256" s="6" t="s">
        <v>68</v>
      </c>
      <c r="M256" s="6" t="str">
        <f aca="false">IF(K256="","sem data",IF(K256&gt;=Resumo!$B$3,"vigente","vencida"))</f>
        <v>vencida</v>
      </c>
      <c r="N256" s="7" t="n">
        <v>3004.28706566777</v>
      </c>
      <c r="O256" s="10"/>
      <c r="P256" s="6" t="s">
        <v>69</v>
      </c>
      <c r="Q256" s="6"/>
      <c r="R256" s="6"/>
      <c r="S256" s="6"/>
      <c r="T256" s="10"/>
      <c r="U256" s="12" t="n">
        <v>-9.527501</v>
      </c>
      <c r="V256" s="12" t="n">
        <v>-68.825871</v>
      </c>
    </row>
    <row r="257" customFormat="false" ht="15" hidden="false" customHeight="false" outlineLevel="0" collapsed="false">
      <c r="A257" s="10" t="s">
        <v>1032</v>
      </c>
      <c r="B257" s="10" t="s">
        <v>1033</v>
      </c>
      <c r="C257" s="6" t="s">
        <v>12</v>
      </c>
      <c r="D257" s="6" t="s">
        <v>17</v>
      </c>
      <c r="E257" s="6" t="s">
        <v>38</v>
      </c>
      <c r="F257" s="6" t="s">
        <v>64</v>
      </c>
      <c r="G257" s="6" t="s">
        <v>1034</v>
      </c>
      <c r="H257" s="6" t="s">
        <v>1035</v>
      </c>
      <c r="I257" s="6" t="s">
        <v>1036</v>
      </c>
      <c r="J257" s="11" t="n">
        <v>45567</v>
      </c>
      <c r="K257" s="11" t="n">
        <v>47393</v>
      </c>
      <c r="L257" s="6" t="s">
        <v>68</v>
      </c>
      <c r="M257" s="6" t="str">
        <f aca="false">IF(K257="","sem data",IF(K257&gt;=Resumo!$B$3,"vigente","vencida"))</f>
        <v>vigente</v>
      </c>
      <c r="N257" s="7" t="n">
        <v>212.414327770159</v>
      </c>
      <c r="O257" s="10"/>
      <c r="P257" s="6" t="s">
        <v>69</v>
      </c>
      <c r="Q257" s="6"/>
      <c r="R257" s="6"/>
      <c r="S257" s="6"/>
      <c r="T257" s="10" t="s">
        <v>1037</v>
      </c>
      <c r="U257" s="12" t="n">
        <v>-9.878844</v>
      </c>
      <c r="V257" s="12" t="n">
        <v>-68.731499</v>
      </c>
    </row>
    <row r="258" customFormat="false" ht="15" hidden="false" customHeight="false" outlineLevel="0" collapsed="false">
      <c r="A258" s="10" t="s">
        <v>1038</v>
      </c>
      <c r="B258" s="10" t="s">
        <v>1039</v>
      </c>
      <c r="C258" s="6" t="s">
        <v>12</v>
      </c>
      <c r="D258" s="6" t="s">
        <v>17</v>
      </c>
      <c r="E258" s="6" t="s">
        <v>38</v>
      </c>
      <c r="F258" s="6" t="s">
        <v>64</v>
      </c>
      <c r="G258" s="6"/>
      <c r="H258" s="6" t="s">
        <v>1035</v>
      </c>
      <c r="I258" s="6" t="s">
        <v>1036</v>
      </c>
      <c r="J258" s="11" t="n">
        <v>45567</v>
      </c>
      <c r="K258" s="11" t="n">
        <v>46297</v>
      </c>
      <c r="L258" s="6" t="s">
        <v>68</v>
      </c>
      <c r="M258" s="6" t="str">
        <f aca="false">IF(K258="","sem data",IF(K258&gt;=Resumo!$B$3,"vigente","vencida"))</f>
        <v>vigente</v>
      </c>
      <c r="N258" s="7" t="n">
        <v>212.414327770159</v>
      </c>
      <c r="O258" s="10"/>
      <c r="P258" s="6" t="s">
        <v>69</v>
      </c>
      <c r="Q258" s="6"/>
      <c r="R258" s="6"/>
      <c r="S258" s="6"/>
      <c r="T258" s="10"/>
      <c r="U258" s="12" t="n">
        <v>-9.878844</v>
      </c>
      <c r="V258" s="12" t="n">
        <v>-68.731499</v>
      </c>
    </row>
    <row r="259" customFormat="false" ht="15" hidden="false" customHeight="false" outlineLevel="0" collapsed="false">
      <c r="A259" s="10" t="s">
        <v>1040</v>
      </c>
      <c r="B259" s="10" t="s">
        <v>1041</v>
      </c>
      <c r="C259" s="6" t="s">
        <v>12</v>
      </c>
      <c r="D259" s="6" t="s">
        <v>17</v>
      </c>
      <c r="E259" s="6" t="s">
        <v>38</v>
      </c>
      <c r="F259" s="6" t="s">
        <v>64</v>
      </c>
      <c r="G259" s="6" t="s">
        <v>1042</v>
      </c>
      <c r="H259" s="6" t="s">
        <v>1043</v>
      </c>
      <c r="I259" s="6" t="s">
        <v>1044</v>
      </c>
      <c r="J259" s="11" t="n">
        <v>45799</v>
      </c>
      <c r="K259" s="11" t="n">
        <v>47625</v>
      </c>
      <c r="L259" s="6" t="s">
        <v>68</v>
      </c>
      <c r="M259" s="6" t="str">
        <f aca="false">IF(K259="","sem data",IF(K259&gt;=Resumo!$B$3,"vigente","vencida"))</f>
        <v>vigente</v>
      </c>
      <c r="N259" s="7" t="n">
        <v>3642.33195104667</v>
      </c>
      <c r="O259" s="10"/>
      <c r="P259" s="6" t="s">
        <v>69</v>
      </c>
      <c r="Q259" s="6"/>
      <c r="R259" s="6"/>
      <c r="S259" s="6"/>
      <c r="T259" s="10" t="s">
        <v>1045</v>
      </c>
      <c r="U259" s="12" t="n">
        <v>-9.554282</v>
      </c>
      <c r="V259" s="12" t="n">
        <v>-68.906963</v>
      </c>
    </row>
    <row r="260" customFormat="false" ht="15" hidden="false" customHeight="false" outlineLevel="0" collapsed="false">
      <c r="A260" s="10" t="s">
        <v>1046</v>
      </c>
      <c r="B260" s="10" t="s">
        <v>1047</v>
      </c>
      <c r="C260" s="6" t="s">
        <v>12</v>
      </c>
      <c r="D260" s="6" t="s">
        <v>17</v>
      </c>
      <c r="E260" s="6" t="s">
        <v>38</v>
      </c>
      <c r="F260" s="6" t="s">
        <v>64</v>
      </c>
      <c r="G260" s="6"/>
      <c r="H260" s="6" t="s">
        <v>1043</v>
      </c>
      <c r="I260" s="6" t="s">
        <v>1044</v>
      </c>
      <c r="J260" s="11" t="n">
        <v>45799</v>
      </c>
      <c r="K260" s="11" t="n">
        <v>46529</v>
      </c>
      <c r="L260" s="6" t="s">
        <v>68</v>
      </c>
      <c r="M260" s="6" t="str">
        <f aca="false">IF(K260="","sem data",IF(K260&gt;=Resumo!$B$3,"vigente","vencida"))</f>
        <v>vigente</v>
      </c>
      <c r="N260" s="7" t="n">
        <v>3642.33195104667</v>
      </c>
      <c r="O260" s="10"/>
      <c r="P260" s="6" t="s">
        <v>69</v>
      </c>
      <c r="Q260" s="6"/>
      <c r="R260" s="6"/>
      <c r="S260" s="6"/>
      <c r="T260" s="10"/>
      <c r="U260" s="12" t="n">
        <v>-9.554282</v>
      </c>
      <c r="V260" s="12" t="n">
        <v>-68.906963</v>
      </c>
    </row>
    <row r="261" customFormat="false" ht="15" hidden="false" customHeight="false" outlineLevel="0" collapsed="false">
      <c r="A261" s="10" t="s">
        <v>1048</v>
      </c>
      <c r="B261" s="10" t="s">
        <v>1049</v>
      </c>
      <c r="C261" s="6" t="s">
        <v>12</v>
      </c>
      <c r="D261" s="6" t="s">
        <v>17</v>
      </c>
      <c r="E261" s="6" t="s">
        <v>38</v>
      </c>
      <c r="F261" s="6" t="s">
        <v>64</v>
      </c>
      <c r="G261" s="6"/>
      <c r="H261" s="6" t="s">
        <v>993</v>
      </c>
      <c r="I261" s="6" t="s">
        <v>994</v>
      </c>
      <c r="J261" s="11" t="n">
        <v>45803</v>
      </c>
      <c r="K261" s="11" t="n">
        <v>46533</v>
      </c>
      <c r="L261" s="6" t="s">
        <v>68</v>
      </c>
      <c r="M261" s="6" t="str">
        <f aca="false">IF(K261="","sem data",IF(K261&gt;=Resumo!$B$3,"vigente","vencida"))</f>
        <v>vigente</v>
      </c>
      <c r="N261" s="7" t="n">
        <v>4117.80339688971</v>
      </c>
      <c r="O261" s="10"/>
      <c r="P261" s="6" t="s">
        <v>69</v>
      </c>
      <c r="Q261" s="6"/>
      <c r="R261" s="6"/>
      <c r="S261" s="6"/>
      <c r="T261" s="10"/>
      <c r="U261" s="12" t="n">
        <v>-8.885292</v>
      </c>
      <c r="V261" s="12" t="n">
        <v>-68.960667</v>
      </c>
    </row>
    <row r="262" customFormat="false" ht="15" hidden="false" customHeight="false" outlineLevel="0" collapsed="false">
      <c r="A262" s="10" t="s">
        <v>1050</v>
      </c>
      <c r="B262" s="10" t="s">
        <v>1051</v>
      </c>
      <c r="C262" s="6" t="s">
        <v>12</v>
      </c>
      <c r="D262" s="6" t="s">
        <v>17</v>
      </c>
      <c r="E262" s="6" t="s">
        <v>38</v>
      </c>
      <c r="F262" s="6" t="s">
        <v>64</v>
      </c>
      <c r="G262" s="6"/>
      <c r="H262" s="6" t="s">
        <v>1052</v>
      </c>
      <c r="I262" s="6" t="s">
        <v>1053</v>
      </c>
      <c r="J262" s="11" t="n">
        <v>45895</v>
      </c>
      <c r="K262" s="11" t="n">
        <v>46625</v>
      </c>
      <c r="L262" s="6" t="s">
        <v>68</v>
      </c>
      <c r="M262" s="6" t="str">
        <f aca="false">IF(K262="","sem data",IF(K262&gt;=Resumo!$B$3,"vigente","vencida"))</f>
        <v>vigente</v>
      </c>
      <c r="N262" s="7" t="n">
        <v>658.611601673459</v>
      </c>
      <c r="O262" s="10"/>
      <c r="P262" s="6" t="s">
        <v>69</v>
      </c>
      <c r="Q262" s="6"/>
      <c r="R262" s="6"/>
      <c r="S262" s="6"/>
      <c r="T262" s="10"/>
      <c r="U262" s="12" t="n">
        <v>-9.575799</v>
      </c>
      <c r="V262" s="12" t="n">
        <v>-68.807741</v>
      </c>
    </row>
    <row r="263" customFormat="false" ht="15" hidden="false" customHeight="false" outlineLevel="0" collapsed="false">
      <c r="A263" s="10" t="s">
        <v>1054</v>
      </c>
      <c r="B263" s="10" t="s">
        <v>1055</v>
      </c>
      <c r="C263" s="6" t="s">
        <v>12</v>
      </c>
      <c r="D263" s="6" t="s">
        <v>17</v>
      </c>
      <c r="E263" s="6" t="s">
        <v>38</v>
      </c>
      <c r="F263" s="6" t="s">
        <v>64</v>
      </c>
      <c r="G263" s="6" t="s">
        <v>1056</v>
      </c>
      <c r="H263" s="6" t="s">
        <v>1052</v>
      </c>
      <c r="I263" s="6" t="s">
        <v>1053</v>
      </c>
      <c r="J263" s="11" t="n">
        <v>45895</v>
      </c>
      <c r="K263" s="11" t="n">
        <v>47721</v>
      </c>
      <c r="L263" s="6" t="s">
        <v>68</v>
      </c>
      <c r="M263" s="6" t="str">
        <f aca="false">IF(K263="","sem data",IF(K263&gt;=Resumo!$B$3,"vigente","vencida"))</f>
        <v>vigente</v>
      </c>
      <c r="N263" s="7" t="n">
        <v>658.611601673459</v>
      </c>
      <c r="O263" s="10"/>
      <c r="P263" s="6" t="s">
        <v>69</v>
      </c>
      <c r="Q263" s="6"/>
      <c r="R263" s="6"/>
      <c r="S263" s="6"/>
      <c r="T263" s="10" t="s">
        <v>1057</v>
      </c>
      <c r="U263" s="12" t="n">
        <v>-9.575799</v>
      </c>
      <c r="V263" s="12" t="n">
        <v>-68.807741</v>
      </c>
    </row>
    <row r="264" customFormat="false" ht="15" hidden="false" customHeight="false" outlineLevel="0" collapsed="false">
      <c r="A264" s="10" t="s">
        <v>1058</v>
      </c>
      <c r="B264" s="10" t="s">
        <v>1059</v>
      </c>
      <c r="C264" s="6" t="s">
        <v>12</v>
      </c>
      <c r="D264" s="6" t="s">
        <v>17</v>
      </c>
      <c r="E264" s="6" t="s">
        <v>38</v>
      </c>
      <c r="F264" s="6" t="s">
        <v>64</v>
      </c>
      <c r="G264" s="6" t="s">
        <v>1060</v>
      </c>
      <c r="H264" s="6" t="s">
        <v>1061</v>
      </c>
      <c r="I264" s="6" t="s">
        <v>1062</v>
      </c>
      <c r="J264" s="11" t="n">
        <v>46183</v>
      </c>
      <c r="K264" s="11" t="n">
        <v>48009</v>
      </c>
      <c r="L264" s="6" t="s">
        <v>68</v>
      </c>
      <c r="M264" s="6" t="str">
        <f aca="false">IF(K264="","sem data",IF(K264&gt;=Resumo!$B$3,"vigente","vencida"))</f>
        <v>vigente</v>
      </c>
      <c r="N264" s="7" t="n">
        <v>4304.69071279104</v>
      </c>
      <c r="O264" s="10"/>
      <c r="P264" s="6" t="s">
        <v>69</v>
      </c>
      <c r="Q264" s="6"/>
      <c r="R264" s="6"/>
      <c r="S264" s="6"/>
      <c r="T264" s="10" t="s">
        <v>1063</v>
      </c>
      <c r="U264" s="12" t="n">
        <v>-9.574145</v>
      </c>
      <c r="V264" s="12" t="n">
        <v>-68.855901</v>
      </c>
    </row>
    <row r="265" customFormat="false" ht="15" hidden="false" customHeight="false" outlineLevel="0" collapsed="false">
      <c r="A265" s="10" t="s">
        <v>1064</v>
      </c>
      <c r="B265" s="10" t="s">
        <v>1065</v>
      </c>
      <c r="C265" s="6" t="s">
        <v>12</v>
      </c>
      <c r="D265" s="6" t="s">
        <v>17</v>
      </c>
      <c r="E265" s="6" t="s">
        <v>38</v>
      </c>
      <c r="F265" s="6" t="s">
        <v>64</v>
      </c>
      <c r="G265" s="6"/>
      <c r="H265" s="6" t="s">
        <v>1061</v>
      </c>
      <c r="I265" s="6" t="s">
        <v>1062</v>
      </c>
      <c r="J265" s="11" t="n">
        <v>46183</v>
      </c>
      <c r="K265" s="11" t="n">
        <v>46914</v>
      </c>
      <c r="L265" s="6" t="s">
        <v>68</v>
      </c>
      <c r="M265" s="6" t="str">
        <f aca="false">IF(K265="","sem data",IF(K265&gt;=Resumo!$B$3,"vigente","vencida"))</f>
        <v>vigente</v>
      </c>
      <c r="N265" s="7" t="n">
        <v>4304.69071279104</v>
      </c>
      <c r="O265" s="10"/>
      <c r="P265" s="6" t="s">
        <v>69</v>
      </c>
      <c r="Q265" s="6"/>
      <c r="R265" s="6"/>
      <c r="S265" s="6"/>
      <c r="T265" s="10"/>
      <c r="U265" s="12" t="n">
        <v>-9.574145</v>
      </c>
      <c r="V265" s="12" t="n">
        <v>-68.855901</v>
      </c>
    </row>
    <row r="266" customFormat="false" ht="15" hidden="false" customHeight="false" outlineLevel="0" collapsed="false">
      <c r="A266" s="10" t="s">
        <v>1066</v>
      </c>
      <c r="B266" s="10" t="s">
        <v>1067</v>
      </c>
      <c r="C266" s="6" t="s">
        <v>12</v>
      </c>
      <c r="D266" s="6" t="s">
        <v>17</v>
      </c>
      <c r="E266" s="6" t="s">
        <v>38</v>
      </c>
      <c r="F266" s="6" t="s">
        <v>64</v>
      </c>
      <c r="G266" s="6" t="s">
        <v>1068</v>
      </c>
      <c r="H266" s="6" t="s">
        <v>1069</v>
      </c>
      <c r="I266" s="6" t="s">
        <v>1070</v>
      </c>
      <c r="J266" s="11" t="n">
        <v>46199</v>
      </c>
      <c r="K266" s="11" t="n">
        <v>48025</v>
      </c>
      <c r="L266" s="6" t="s">
        <v>68</v>
      </c>
      <c r="M266" s="6" t="str">
        <f aca="false">IF(K266="","sem data",IF(K266&gt;=Resumo!$B$3,"vigente","vencida"))</f>
        <v>vigente</v>
      </c>
      <c r="N266" s="7" t="n">
        <v>2747.76667431191</v>
      </c>
      <c r="O266" s="10"/>
      <c r="P266" s="6" t="s">
        <v>69</v>
      </c>
      <c r="Q266" s="6"/>
      <c r="R266" s="6"/>
      <c r="S266" s="6"/>
      <c r="T266" s="10" t="s">
        <v>1071</v>
      </c>
      <c r="U266" s="12" t="n">
        <v>-9.70442</v>
      </c>
      <c r="V266" s="12" t="n">
        <v>-68.864601</v>
      </c>
    </row>
    <row r="267" customFormat="false" ht="15" hidden="false" customHeight="false" outlineLevel="0" collapsed="false">
      <c r="A267" s="10" t="s">
        <v>1072</v>
      </c>
      <c r="B267" s="10" t="s">
        <v>1073</v>
      </c>
      <c r="C267" s="6" t="s">
        <v>12</v>
      </c>
      <c r="D267" s="6" t="s">
        <v>17</v>
      </c>
      <c r="E267" s="6" t="s">
        <v>38</v>
      </c>
      <c r="F267" s="6" t="s">
        <v>64</v>
      </c>
      <c r="G267" s="6"/>
      <c r="H267" s="6" t="s">
        <v>1069</v>
      </c>
      <c r="I267" s="6" t="s">
        <v>1070</v>
      </c>
      <c r="J267" s="11" t="n">
        <v>46199</v>
      </c>
      <c r="K267" s="11" t="n">
        <v>46930</v>
      </c>
      <c r="L267" s="6" t="s">
        <v>68</v>
      </c>
      <c r="M267" s="6" t="str">
        <f aca="false">IF(K267="","sem data",IF(K267&gt;=Resumo!$B$3,"vigente","vencida"))</f>
        <v>vigente</v>
      </c>
      <c r="N267" s="7" t="n">
        <v>1311.84819225888</v>
      </c>
      <c r="O267" s="10"/>
      <c r="P267" s="6" t="s">
        <v>69</v>
      </c>
      <c r="Q267" s="6"/>
      <c r="R267" s="6"/>
      <c r="S267" s="6"/>
      <c r="T267" s="10"/>
      <c r="U267" s="12" t="n">
        <v>-9.702398</v>
      </c>
      <c r="V267" s="12" t="n">
        <v>-68.882332</v>
      </c>
    </row>
    <row r="268" customFormat="false" ht="15" hidden="false" customHeight="false" outlineLevel="0" collapsed="false">
      <c r="A268" s="10" t="s">
        <v>1074</v>
      </c>
      <c r="B268" s="10" t="s">
        <v>1075</v>
      </c>
      <c r="C268" s="6" t="s">
        <v>12</v>
      </c>
      <c r="D268" s="6" t="s">
        <v>17</v>
      </c>
      <c r="E268" s="6" t="s">
        <v>38</v>
      </c>
      <c r="F268" s="6" t="s">
        <v>64</v>
      </c>
      <c r="G268" s="6"/>
      <c r="H268" s="6" t="s">
        <v>1076</v>
      </c>
      <c r="I268" s="6" t="s">
        <v>1077</v>
      </c>
      <c r="J268" s="11" t="n">
        <v>46210</v>
      </c>
      <c r="K268" s="11" t="n">
        <v>46941</v>
      </c>
      <c r="L268" s="6" t="s">
        <v>68</v>
      </c>
      <c r="M268" s="6" t="str">
        <f aca="false">IF(K268="","sem data",IF(K268&gt;=Resumo!$B$3,"vigente","vencida"))</f>
        <v>vigente</v>
      </c>
      <c r="N268" s="7" t="n">
        <v>2646.51598034308</v>
      </c>
      <c r="O268" s="10"/>
      <c r="P268" s="6" t="s">
        <v>69</v>
      </c>
      <c r="Q268" s="6"/>
      <c r="R268" s="6"/>
      <c r="S268" s="6"/>
      <c r="T268" s="10"/>
      <c r="U268" s="12" t="n">
        <v>-9.821911</v>
      </c>
      <c r="V268" s="12" t="n">
        <v>-68.938594</v>
      </c>
    </row>
    <row r="269" customFormat="false" ht="15" hidden="false" customHeight="false" outlineLevel="0" collapsed="false">
      <c r="A269" s="10" t="s">
        <v>1078</v>
      </c>
      <c r="B269" s="10" t="s">
        <v>1079</v>
      </c>
      <c r="C269" s="6" t="s">
        <v>12</v>
      </c>
      <c r="D269" s="6" t="s">
        <v>17</v>
      </c>
      <c r="E269" s="6" t="s">
        <v>38</v>
      </c>
      <c r="F269" s="6" t="s">
        <v>64</v>
      </c>
      <c r="G269" s="6" t="s">
        <v>1080</v>
      </c>
      <c r="H269" s="6" t="s">
        <v>1076</v>
      </c>
      <c r="I269" s="6" t="s">
        <v>1077</v>
      </c>
      <c r="J269" s="11" t="n">
        <v>46210</v>
      </c>
      <c r="K269" s="11" t="n">
        <v>48036</v>
      </c>
      <c r="L269" s="6" t="s">
        <v>68</v>
      </c>
      <c r="M269" s="6" t="str">
        <f aca="false">IF(K269="","sem data",IF(K269&gt;=Resumo!$B$3,"vigente","vencida"))</f>
        <v>vigente</v>
      </c>
      <c r="N269" s="7" t="n">
        <v>2646.51598034308</v>
      </c>
      <c r="O269" s="10"/>
      <c r="P269" s="6" t="s">
        <v>69</v>
      </c>
      <c r="Q269" s="6"/>
      <c r="R269" s="6"/>
      <c r="S269" s="6"/>
      <c r="T269" s="10" t="s">
        <v>1081</v>
      </c>
      <c r="U269" s="12" t="n">
        <v>-9.821911</v>
      </c>
      <c r="V269" s="12" t="n">
        <v>-68.938594</v>
      </c>
    </row>
    <row r="270" customFormat="false" ht="15" hidden="false" customHeight="false" outlineLevel="0" collapsed="false">
      <c r="A270" s="10" t="s">
        <v>1082</v>
      </c>
      <c r="B270" s="10" t="s">
        <v>1083</v>
      </c>
      <c r="C270" s="6" t="s">
        <v>12</v>
      </c>
      <c r="D270" s="6" t="s">
        <v>17</v>
      </c>
      <c r="E270" s="6" t="s">
        <v>38</v>
      </c>
      <c r="F270" s="6" t="s">
        <v>64</v>
      </c>
      <c r="G270" s="6" t="s">
        <v>1084</v>
      </c>
      <c r="H270" s="6" t="s">
        <v>1085</v>
      </c>
      <c r="I270" s="6" t="s">
        <v>1086</v>
      </c>
      <c r="J270" s="11" t="n">
        <v>46252</v>
      </c>
      <c r="K270" s="11" t="n">
        <v>48078</v>
      </c>
      <c r="L270" s="6" t="s">
        <v>68</v>
      </c>
      <c r="M270" s="6" t="str">
        <f aca="false">IF(K270="","sem data",IF(K270&gt;=Resumo!$B$3,"vigente","vencida"))</f>
        <v>vigente</v>
      </c>
      <c r="N270" s="7" t="n">
        <v>661.344571633142</v>
      </c>
      <c r="O270" s="10"/>
      <c r="P270" s="6" t="s">
        <v>69</v>
      </c>
      <c r="Q270" s="6"/>
      <c r="R270" s="6"/>
      <c r="S270" s="6"/>
      <c r="T270" s="10" t="s">
        <v>1087</v>
      </c>
      <c r="U270" s="12" t="n">
        <v>-9.591154</v>
      </c>
      <c r="V270" s="12" t="n">
        <v>-68.819343</v>
      </c>
    </row>
    <row r="271" customFormat="false" ht="15" hidden="false" customHeight="false" outlineLevel="0" collapsed="false">
      <c r="A271" s="10" t="s">
        <v>1088</v>
      </c>
      <c r="B271" s="10" t="s">
        <v>1089</v>
      </c>
      <c r="C271" s="6" t="s">
        <v>12</v>
      </c>
      <c r="D271" s="6" t="s">
        <v>17</v>
      </c>
      <c r="E271" s="6" t="s">
        <v>38</v>
      </c>
      <c r="F271" s="6" t="s">
        <v>64</v>
      </c>
      <c r="G271" s="6"/>
      <c r="H271" s="6" t="s">
        <v>1085</v>
      </c>
      <c r="I271" s="6" t="s">
        <v>1086</v>
      </c>
      <c r="J271" s="11" t="n">
        <v>46252</v>
      </c>
      <c r="K271" s="11" t="n">
        <v>46983</v>
      </c>
      <c r="L271" s="6" t="s">
        <v>68</v>
      </c>
      <c r="M271" s="6" t="str">
        <f aca="false">IF(K271="","sem data",IF(K271&gt;=Resumo!$B$3,"vigente","vencida"))</f>
        <v>vigente</v>
      </c>
      <c r="N271" s="7" t="n">
        <v>650.287083511616</v>
      </c>
      <c r="O271" s="10"/>
      <c r="P271" s="6" t="s">
        <v>69</v>
      </c>
      <c r="Q271" s="6"/>
      <c r="R271" s="6"/>
      <c r="S271" s="6"/>
      <c r="T271" s="10"/>
      <c r="U271" s="12" t="n">
        <v>-9.591154</v>
      </c>
      <c r="V271" s="12" t="n">
        <v>-68.819343</v>
      </c>
    </row>
    <row r="272" customFormat="false" ht="15" hidden="false" customHeight="false" outlineLevel="0" collapsed="false">
      <c r="A272" s="10" t="s">
        <v>1090</v>
      </c>
      <c r="B272" s="10" t="s">
        <v>1091</v>
      </c>
      <c r="C272" s="6" t="s">
        <v>12</v>
      </c>
      <c r="D272" s="6" t="s">
        <v>17</v>
      </c>
      <c r="E272" s="6" t="s">
        <v>39</v>
      </c>
      <c r="F272" s="6" t="s">
        <v>64</v>
      </c>
      <c r="G272" s="6" t="s">
        <v>1092</v>
      </c>
      <c r="H272" s="6" t="s">
        <v>801</v>
      </c>
      <c r="I272" s="6" t="s">
        <v>802</v>
      </c>
      <c r="J272" s="11" t="n">
        <v>45695</v>
      </c>
      <c r="K272" s="11" t="n">
        <v>47521</v>
      </c>
      <c r="L272" s="6" t="s">
        <v>68</v>
      </c>
      <c r="M272" s="6" t="str">
        <f aca="false">IF(K272="","sem data",IF(K272&gt;=Resumo!$B$3,"vigente","vencida"))</f>
        <v>vigente</v>
      </c>
      <c r="N272" s="7" t="n">
        <v>909.013985762571</v>
      </c>
      <c r="O272" s="10"/>
      <c r="P272" s="6" t="s">
        <v>69</v>
      </c>
      <c r="Q272" s="6"/>
      <c r="R272" s="6"/>
      <c r="S272" s="6"/>
      <c r="T272" s="10" t="s">
        <v>1093</v>
      </c>
      <c r="U272" s="12" t="n">
        <v>-10.182757</v>
      </c>
      <c r="V272" s="12" t="n">
        <v>-67.791289</v>
      </c>
    </row>
    <row r="273" customFormat="false" ht="15" hidden="false" customHeight="false" outlineLevel="0" collapsed="false">
      <c r="A273" s="10" t="s">
        <v>1094</v>
      </c>
      <c r="B273" s="10" t="s">
        <v>1095</v>
      </c>
      <c r="C273" s="6" t="s">
        <v>12</v>
      </c>
      <c r="D273" s="6" t="s">
        <v>17</v>
      </c>
      <c r="E273" s="6" t="s">
        <v>39</v>
      </c>
      <c r="F273" s="6" t="s">
        <v>64</v>
      </c>
      <c r="G273" s="6"/>
      <c r="H273" s="6" t="s">
        <v>801</v>
      </c>
      <c r="I273" s="6" t="s">
        <v>802</v>
      </c>
      <c r="J273" s="11" t="n">
        <v>45695</v>
      </c>
      <c r="K273" s="11" t="n">
        <v>46425</v>
      </c>
      <c r="L273" s="6" t="s">
        <v>68</v>
      </c>
      <c r="M273" s="6" t="str">
        <f aca="false">IF(K273="","sem data",IF(K273&gt;=Resumo!$B$3,"vigente","vencida"))</f>
        <v>vigente</v>
      </c>
      <c r="N273" s="7" t="n">
        <v>909.013985762571</v>
      </c>
      <c r="O273" s="10"/>
      <c r="P273" s="6" t="s">
        <v>69</v>
      </c>
      <c r="Q273" s="6"/>
      <c r="R273" s="6"/>
      <c r="S273" s="6"/>
      <c r="T273" s="10"/>
      <c r="U273" s="12" t="n">
        <v>-10.182757</v>
      </c>
      <c r="V273" s="12" t="n">
        <v>-67.791289</v>
      </c>
    </row>
    <row r="274" customFormat="false" ht="15" hidden="false" customHeight="false" outlineLevel="0" collapsed="false">
      <c r="A274" s="10" t="s">
        <v>1096</v>
      </c>
      <c r="B274" s="10" t="s">
        <v>1097</v>
      </c>
      <c r="C274" s="6" t="s">
        <v>12</v>
      </c>
      <c r="D274" s="6" t="s">
        <v>17</v>
      </c>
      <c r="E274" s="6" t="s">
        <v>39</v>
      </c>
      <c r="F274" s="6" t="s">
        <v>64</v>
      </c>
      <c r="G274" s="6" t="s">
        <v>1098</v>
      </c>
      <c r="H274" s="6" t="s">
        <v>801</v>
      </c>
      <c r="I274" s="6" t="s">
        <v>802</v>
      </c>
      <c r="J274" s="11" t="n">
        <v>45712</v>
      </c>
      <c r="K274" s="11" t="n">
        <v>47538</v>
      </c>
      <c r="L274" s="6" t="s">
        <v>68</v>
      </c>
      <c r="M274" s="6" t="str">
        <f aca="false">IF(K274="","sem data",IF(K274&gt;=Resumo!$B$3,"vigente","vencida"))</f>
        <v>vigente</v>
      </c>
      <c r="N274" s="7" t="n">
        <v>438.925190638275</v>
      </c>
      <c r="O274" s="10"/>
      <c r="P274" s="6" t="s">
        <v>69</v>
      </c>
      <c r="Q274" s="6"/>
      <c r="R274" s="6"/>
      <c r="S274" s="6"/>
      <c r="T274" s="10" t="s">
        <v>1099</v>
      </c>
      <c r="U274" s="12" t="n">
        <v>-10.304713</v>
      </c>
      <c r="V274" s="12" t="n">
        <v>-67.659496</v>
      </c>
    </row>
    <row r="275" customFormat="false" ht="15" hidden="false" customHeight="false" outlineLevel="0" collapsed="false">
      <c r="A275" s="10" t="s">
        <v>1100</v>
      </c>
      <c r="B275" s="10" t="s">
        <v>1101</v>
      </c>
      <c r="C275" s="6" t="s">
        <v>12</v>
      </c>
      <c r="D275" s="6" t="s">
        <v>17</v>
      </c>
      <c r="E275" s="6" t="s">
        <v>39</v>
      </c>
      <c r="F275" s="6" t="s">
        <v>64</v>
      </c>
      <c r="G275" s="6"/>
      <c r="H275" s="6" t="s">
        <v>801</v>
      </c>
      <c r="I275" s="6" t="s">
        <v>802</v>
      </c>
      <c r="J275" s="11" t="n">
        <v>45712</v>
      </c>
      <c r="K275" s="11" t="n">
        <v>46442</v>
      </c>
      <c r="L275" s="6" t="s">
        <v>68</v>
      </c>
      <c r="M275" s="6" t="str">
        <f aca="false">IF(K275="","sem data",IF(K275&gt;=Resumo!$B$3,"vigente","vencida"))</f>
        <v>vigente</v>
      </c>
      <c r="N275" s="7" t="n">
        <v>438.925190638275</v>
      </c>
      <c r="O275" s="10"/>
      <c r="P275" s="6" t="s">
        <v>69</v>
      </c>
      <c r="Q275" s="6"/>
      <c r="R275" s="6"/>
      <c r="S275" s="6"/>
      <c r="T275" s="10"/>
      <c r="U275" s="12" t="n">
        <v>-10.304713</v>
      </c>
      <c r="V275" s="12" t="n">
        <v>-67.659496</v>
      </c>
    </row>
    <row r="276" customFormat="false" ht="15" hidden="false" customHeight="false" outlineLevel="0" collapsed="false">
      <c r="A276" s="10" t="s">
        <v>1102</v>
      </c>
      <c r="B276" s="10" t="s">
        <v>1103</v>
      </c>
      <c r="C276" s="6" t="s">
        <v>12</v>
      </c>
      <c r="D276" s="6" t="s">
        <v>17</v>
      </c>
      <c r="E276" s="6" t="s">
        <v>40</v>
      </c>
      <c r="F276" s="6" t="s">
        <v>64</v>
      </c>
      <c r="G276" s="6" t="s">
        <v>1104</v>
      </c>
      <c r="H276" s="6" t="s">
        <v>1105</v>
      </c>
      <c r="I276" s="6" t="s">
        <v>1106</v>
      </c>
      <c r="J276" s="11" t="n">
        <v>43560</v>
      </c>
      <c r="K276" s="11" t="n">
        <v>45387</v>
      </c>
      <c r="L276" s="6" t="s">
        <v>68</v>
      </c>
      <c r="M276" s="6" t="str">
        <f aca="false">IF(K276="","sem data",IF(K276&gt;=Resumo!$B$3,"vigente","vencida"))</f>
        <v>vencida</v>
      </c>
      <c r="N276" s="7" t="n">
        <v>2855.41019316734</v>
      </c>
      <c r="O276" s="10" t="s">
        <v>1107</v>
      </c>
      <c r="P276" s="6" t="s">
        <v>69</v>
      </c>
      <c r="Q276" s="6"/>
      <c r="R276" s="6"/>
      <c r="S276" s="6"/>
      <c r="T276" s="10" t="s">
        <v>1108</v>
      </c>
      <c r="U276" s="12" t="n">
        <v>-8.111382</v>
      </c>
      <c r="V276" s="12" t="n">
        <v>-70.592148</v>
      </c>
    </row>
    <row r="277" customFormat="false" ht="15" hidden="false" customHeight="false" outlineLevel="0" collapsed="false">
      <c r="A277" s="10" t="s">
        <v>1109</v>
      </c>
      <c r="B277" s="10" t="s">
        <v>1110</v>
      </c>
      <c r="C277" s="6" t="s">
        <v>12</v>
      </c>
      <c r="D277" s="6" t="s">
        <v>17</v>
      </c>
      <c r="E277" s="6" t="s">
        <v>40</v>
      </c>
      <c r="F277" s="6" t="s">
        <v>64</v>
      </c>
      <c r="G277" s="6"/>
      <c r="H277" s="6" t="s">
        <v>1105</v>
      </c>
      <c r="I277" s="6" t="s">
        <v>1106</v>
      </c>
      <c r="J277" s="11" t="n">
        <v>43628</v>
      </c>
      <c r="K277" s="11" t="n">
        <v>44359</v>
      </c>
      <c r="L277" s="6" t="s">
        <v>68</v>
      </c>
      <c r="M277" s="6" t="str">
        <f aca="false">IF(K277="","sem data",IF(K277&gt;=Resumo!$B$3,"vigente","vencida"))</f>
        <v>vencida</v>
      </c>
      <c r="N277" s="7" t="n">
        <v>1845.29581150594</v>
      </c>
      <c r="O277" s="10" t="s">
        <v>1107</v>
      </c>
      <c r="P277" s="6" t="s">
        <v>69</v>
      </c>
      <c r="Q277" s="6"/>
      <c r="R277" s="6"/>
      <c r="S277" s="6"/>
      <c r="T277" s="10"/>
      <c r="U277" s="12" t="n">
        <v>-8.111382</v>
      </c>
      <c r="V277" s="12" t="n">
        <v>-70.581952</v>
      </c>
    </row>
    <row r="278" customFormat="false" ht="15" hidden="false" customHeight="false" outlineLevel="0" collapsed="false">
      <c r="A278" s="10" t="s">
        <v>1111</v>
      </c>
      <c r="B278" s="10" t="s">
        <v>1112</v>
      </c>
      <c r="C278" s="6" t="s">
        <v>12</v>
      </c>
      <c r="D278" s="6" t="s">
        <v>17</v>
      </c>
      <c r="E278" s="6" t="s">
        <v>40</v>
      </c>
      <c r="F278" s="6" t="s">
        <v>64</v>
      </c>
      <c r="G278" s="6" t="s">
        <v>1113</v>
      </c>
      <c r="H278" s="6" t="s">
        <v>1114</v>
      </c>
      <c r="I278" s="6" t="s">
        <v>1115</v>
      </c>
      <c r="J278" s="11" t="n">
        <v>43769</v>
      </c>
      <c r="K278" s="11" t="n">
        <v>45596</v>
      </c>
      <c r="L278" s="6" t="s">
        <v>68</v>
      </c>
      <c r="M278" s="6" t="str">
        <f aca="false">IF(K278="","sem data",IF(K278&gt;=Resumo!$B$3,"vigente","vencida"))</f>
        <v>vencida</v>
      </c>
      <c r="N278" s="7" t="n">
        <v>2077.00119340641</v>
      </c>
      <c r="O278" s="10"/>
      <c r="P278" s="6" t="s">
        <v>69</v>
      </c>
      <c r="Q278" s="6"/>
      <c r="R278" s="6" t="s">
        <v>1116</v>
      </c>
      <c r="S278" s="6"/>
      <c r="T278" s="10" t="s">
        <v>1117</v>
      </c>
      <c r="U278" s="12" t="n">
        <v>-7.838309</v>
      </c>
      <c r="V278" s="12" t="n">
        <v>-71.801468</v>
      </c>
    </row>
    <row r="279" customFormat="false" ht="15" hidden="false" customHeight="false" outlineLevel="0" collapsed="false">
      <c r="A279" s="10" t="s">
        <v>1118</v>
      </c>
      <c r="B279" s="10" t="s">
        <v>1119</v>
      </c>
      <c r="C279" s="6" t="s">
        <v>12</v>
      </c>
      <c r="D279" s="6" t="s">
        <v>17</v>
      </c>
      <c r="E279" s="6" t="s">
        <v>40</v>
      </c>
      <c r="F279" s="6" t="s">
        <v>64</v>
      </c>
      <c r="G279" s="6" t="s">
        <v>1120</v>
      </c>
      <c r="H279" s="6" t="s">
        <v>1121</v>
      </c>
      <c r="I279" s="6" t="s">
        <v>1122</v>
      </c>
      <c r="J279" s="11" t="n">
        <v>43769</v>
      </c>
      <c r="K279" s="11" t="n">
        <v>45596</v>
      </c>
      <c r="L279" s="6" t="s">
        <v>68</v>
      </c>
      <c r="M279" s="6" t="str">
        <f aca="false">IF(K279="","sem data",IF(K279&gt;=Resumo!$B$3,"vigente","vencida"))</f>
        <v>vencida</v>
      </c>
      <c r="N279" s="7" t="n">
        <v>1050.24249186241</v>
      </c>
      <c r="O279" s="10"/>
      <c r="P279" s="6" t="s">
        <v>69</v>
      </c>
      <c r="Q279" s="6"/>
      <c r="R279" s="6" t="s">
        <v>1116</v>
      </c>
      <c r="S279" s="6"/>
      <c r="T279" s="10" t="s">
        <v>1123</v>
      </c>
      <c r="U279" s="12" t="n">
        <v>-7.873646</v>
      </c>
      <c r="V279" s="12" t="n">
        <v>-71.47333</v>
      </c>
    </row>
    <row r="280" customFormat="false" ht="15" hidden="false" customHeight="false" outlineLevel="0" collapsed="false">
      <c r="A280" s="10" t="s">
        <v>1124</v>
      </c>
      <c r="B280" s="10" t="s">
        <v>1125</v>
      </c>
      <c r="C280" s="6" t="s">
        <v>12</v>
      </c>
      <c r="D280" s="6" t="s">
        <v>17</v>
      </c>
      <c r="E280" s="6" t="s">
        <v>40</v>
      </c>
      <c r="F280" s="6" t="s">
        <v>64</v>
      </c>
      <c r="G280" s="6" t="s">
        <v>1126</v>
      </c>
      <c r="H280" s="6" t="s">
        <v>1127</v>
      </c>
      <c r="I280" s="6" t="s">
        <v>1128</v>
      </c>
      <c r="J280" s="11" t="n">
        <v>43769</v>
      </c>
      <c r="K280" s="11" t="n">
        <v>45596</v>
      </c>
      <c r="L280" s="6" t="s">
        <v>68</v>
      </c>
      <c r="M280" s="6" t="str">
        <f aca="false">IF(K280="","sem data",IF(K280&gt;=Resumo!$B$3,"vigente","vencida"))</f>
        <v>vencida</v>
      </c>
      <c r="N280" s="7" t="n">
        <v>1160.60347723642</v>
      </c>
      <c r="O280" s="10"/>
      <c r="P280" s="6" t="s">
        <v>69</v>
      </c>
      <c r="Q280" s="6"/>
      <c r="R280" s="6" t="s">
        <v>1116</v>
      </c>
      <c r="S280" s="6"/>
      <c r="T280" s="10" t="s">
        <v>1129</v>
      </c>
      <c r="U280" s="12" t="n">
        <v>-7.925041</v>
      </c>
      <c r="V280" s="12" t="n">
        <v>-71.551871</v>
      </c>
    </row>
    <row r="281" customFormat="false" ht="15" hidden="false" customHeight="false" outlineLevel="0" collapsed="false">
      <c r="A281" s="10" t="s">
        <v>1130</v>
      </c>
      <c r="B281" s="10" t="s">
        <v>1131</v>
      </c>
      <c r="C281" s="6" t="s">
        <v>12</v>
      </c>
      <c r="D281" s="6" t="s">
        <v>17</v>
      </c>
      <c r="E281" s="6" t="s">
        <v>40</v>
      </c>
      <c r="F281" s="6" t="s">
        <v>64</v>
      </c>
      <c r="G281" s="6" t="s">
        <v>1132</v>
      </c>
      <c r="H281" s="6" t="s">
        <v>1133</v>
      </c>
      <c r="I281" s="6" t="s">
        <v>1134</v>
      </c>
      <c r="J281" s="11" t="n">
        <v>43929</v>
      </c>
      <c r="K281" s="11" t="n">
        <v>45755</v>
      </c>
      <c r="L281" s="6" t="s">
        <v>68</v>
      </c>
      <c r="M281" s="6" t="str">
        <f aca="false">IF(K281="","sem data",IF(K281&gt;=Resumo!$B$3,"vigente","vencida"))</f>
        <v>vencida</v>
      </c>
      <c r="N281" s="7" t="n">
        <v>1069.88384065045</v>
      </c>
      <c r="O281" s="10"/>
      <c r="P281" s="6" t="s">
        <v>69</v>
      </c>
      <c r="Q281" s="6"/>
      <c r="R281" s="6" t="s">
        <v>1135</v>
      </c>
      <c r="S281" s="6"/>
      <c r="T281" s="10" t="s">
        <v>1136</v>
      </c>
      <c r="U281" s="12" t="n">
        <v>-8.034898</v>
      </c>
      <c r="V281" s="12" t="n">
        <v>-71.269068</v>
      </c>
    </row>
    <row r="282" customFormat="false" ht="15" hidden="false" customHeight="false" outlineLevel="0" collapsed="false">
      <c r="A282" s="10" t="s">
        <v>1137</v>
      </c>
      <c r="B282" s="10" t="s">
        <v>1138</v>
      </c>
      <c r="C282" s="6" t="s">
        <v>12</v>
      </c>
      <c r="D282" s="6" t="s">
        <v>17</v>
      </c>
      <c r="E282" s="6" t="s">
        <v>40</v>
      </c>
      <c r="F282" s="6" t="s">
        <v>64</v>
      </c>
      <c r="G282" s="6" t="s">
        <v>1139</v>
      </c>
      <c r="H282" s="6" t="s">
        <v>1140</v>
      </c>
      <c r="I282" s="6" t="s">
        <v>1141</v>
      </c>
      <c r="J282" s="11" t="n">
        <v>43929</v>
      </c>
      <c r="K282" s="11" t="n">
        <v>45755</v>
      </c>
      <c r="L282" s="6" t="s">
        <v>68</v>
      </c>
      <c r="M282" s="6" t="str">
        <f aca="false">IF(K282="","sem data",IF(K282&gt;=Resumo!$B$3,"vigente","vencida"))</f>
        <v>vencida</v>
      </c>
      <c r="N282" s="7" t="n">
        <v>867.908662988652</v>
      </c>
      <c r="O282" s="10"/>
      <c r="P282" s="6" t="s">
        <v>69</v>
      </c>
      <c r="Q282" s="6"/>
      <c r="R282" s="6" t="s">
        <v>91</v>
      </c>
      <c r="S282" s="6"/>
      <c r="T282" s="10" t="s">
        <v>1142</v>
      </c>
      <c r="U282" s="12" t="n">
        <v>-7.834433</v>
      </c>
      <c r="V282" s="12" t="n">
        <v>-71.950467</v>
      </c>
    </row>
    <row r="283" customFormat="false" ht="15" hidden="false" customHeight="false" outlineLevel="0" collapsed="false">
      <c r="A283" s="10" t="s">
        <v>1143</v>
      </c>
      <c r="B283" s="10" t="s">
        <v>1144</v>
      </c>
      <c r="C283" s="6" t="s">
        <v>12</v>
      </c>
      <c r="D283" s="6" t="s">
        <v>17</v>
      </c>
      <c r="E283" s="6" t="s">
        <v>40</v>
      </c>
      <c r="F283" s="6" t="s">
        <v>64</v>
      </c>
      <c r="G283" s="6" t="s">
        <v>1145</v>
      </c>
      <c r="H283" s="6" t="s">
        <v>504</v>
      </c>
      <c r="I283" s="6" t="s">
        <v>505</v>
      </c>
      <c r="J283" s="11" t="n">
        <v>44459</v>
      </c>
      <c r="K283" s="11" t="n">
        <v>46285</v>
      </c>
      <c r="L283" s="6" t="s">
        <v>68</v>
      </c>
      <c r="M283" s="6" t="str">
        <f aca="false">IF(K283="","sem data",IF(K283&gt;=Resumo!$B$3,"vigente","vencida"))</f>
        <v>vencida</v>
      </c>
      <c r="N283" s="7" t="n">
        <v>3929.87879982694</v>
      </c>
      <c r="O283" s="10"/>
      <c r="P283" s="6" t="s">
        <v>69</v>
      </c>
      <c r="Q283" s="6"/>
      <c r="R283" s="6"/>
      <c r="S283" s="6"/>
      <c r="T283" s="10" t="s">
        <v>1146</v>
      </c>
      <c r="U283" s="12" t="n">
        <v>-8.260666</v>
      </c>
      <c r="V283" s="12" t="n">
        <v>-70.627562</v>
      </c>
    </row>
    <row r="284" customFormat="false" ht="15" hidden="false" customHeight="false" outlineLevel="0" collapsed="false">
      <c r="A284" s="10" t="s">
        <v>1147</v>
      </c>
      <c r="B284" s="10" t="s">
        <v>1148</v>
      </c>
      <c r="C284" s="6" t="s">
        <v>12</v>
      </c>
      <c r="D284" s="6" t="s">
        <v>17</v>
      </c>
      <c r="E284" s="6" t="s">
        <v>40</v>
      </c>
      <c r="F284" s="6" t="s">
        <v>64</v>
      </c>
      <c r="G284" s="6"/>
      <c r="H284" s="6" t="s">
        <v>504</v>
      </c>
      <c r="I284" s="6" t="s">
        <v>505</v>
      </c>
      <c r="J284" s="11" t="n">
        <v>44459</v>
      </c>
      <c r="K284" s="11" t="n">
        <v>45189</v>
      </c>
      <c r="L284" s="6" t="s">
        <v>68</v>
      </c>
      <c r="M284" s="6" t="str">
        <f aca="false">IF(K284="","sem data",IF(K284&gt;=Resumo!$B$3,"vigente","vencida"))</f>
        <v>vencida</v>
      </c>
      <c r="N284" s="7" t="n">
        <v>2494.80994454782</v>
      </c>
      <c r="O284" s="10"/>
      <c r="P284" s="6" t="s">
        <v>69</v>
      </c>
      <c r="Q284" s="6"/>
      <c r="R284" s="6"/>
      <c r="S284" s="6"/>
      <c r="T284" s="10"/>
      <c r="U284" s="12" t="n">
        <v>-8.266251</v>
      </c>
      <c r="V284" s="12" t="n">
        <v>-70.6191</v>
      </c>
    </row>
    <row r="285" customFormat="false" ht="15" hidden="false" customHeight="false" outlineLevel="0" collapsed="false">
      <c r="A285" s="10" t="s">
        <v>1149</v>
      </c>
      <c r="B285" s="10" t="s">
        <v>1150</v>
      </c>
      <c r="C285" s="6" t="s">
        <v>12</v>
      </c>
      <c r="D285" s="6" t="s">
        <v>17</v>
      </c>
      <c r="E285" s="6" t="s">
        <v>40</v>
      </c>
      <c r="F285" s="6" t="s">
        <v>64</v>
      </c>
      <c r="G285" s="6" t="s">
        <v>1151</v>
      </c>
      <c r="H285" s="6" t="s">
        <v>1152</v>
      </c>
      <c r="I285" s="6" t="s">
        <v>1153</v>
      </c>
      <c r="J285" s="11" t="n">
        <v>44769</v>
      </c>
      <c r="K285" s="11" t="n">
        <v>46595</v>
      </c>
      <c r="L285" s="6" t="s">
        <v>68</v>
      </c>
      <c r="M285" s="6" t="str">
        <f aca="false">IF(K285="","sem data",IF(K285&gt;=Resumo!$B$3,"vigente","vencida"))</f>
        <v>vigente</v>
      </c>
      <c r="N285" s="7" t="n">
        <v>1001.38567618737</v>
      </c>
      <c r="O285" s="10"/>
      <c r="P285" s="6" t="s">
        <v>69</v>
      </c>
      <c r="Q285" s="6"/>
      <c r="R285" s="6"/>
      <c r="S285" s="6"/>
      <c r="T285" s="10" t="s">
        <v>1154</v>
      </c>
      <c r="U285" s="12" t="n">
        <v>-8.19502</v>
      </c>
      <c r="V285" s="12" t="n">
        <v>-70.692921</v>
      </c>
    </row>
    <row r="286" customFormat="false" ht="15" hidden="false" customHeight="false" outlineLevel="0" collapsed="false">
      <c r="A286" s="10" t="s">
        <v>1155</v>
      </c>
      <c r="B286" s="10" t="s">
        <v>1156</v>
      </c>
      <c r="C286" s="6" t="s">
        <v>12</v>
      </c>
      <c r="D286" s="6" t="s">
        <v>17</v>
      </c>
      <c r="E286" s="6" t="s">
        <v>40</v>
      </c>
      <c r="F286" s="6" t="s">
        <v>64</v>
      </c>
      <c r="G286" s="6" t="s">
        <v>1157</v>
      </c>
      <c r="H286" s="6" t="s">
        <v>1158</v>
      </c>
      <c r="I286" s="6" t="s">
        <v>1159</v>
      </c>
      <c r="J286" s="11" t="n">
        <v>44799</v>
      </c>
      <c r="K286" s="11" t="n">
        <v>46625</v>
      </c>
      <c r="L286" s="6" t="s">
        <v>68</v>
      </c>
      <c r="M286" s="6" t="str">
        <f aca="false">IF(K286="","sem data",IF(K286&gt;=Resumo!$B$3,"vigente","vencida"))</f>
        <v>vigente</v>
      </c>
      <c r="N286" s="7" t="n">
        <v>13459.2342164674</v>
      </c>
      <c r="O286" s="10"/>
      <c r="P286" s="6" t="s">
        <v>69</v>
      </c>
      <c r="Q286" s="6"/>
      <c r="R286" s="6"/>
      <c r="S286" s="6"/>
      <c r="T286" s="10" t="s">
        <v>1160</v>
      </c>
      <c r="U286" s="12" t="n">
        <v>-8.174709</v>
      </c>
      <c r="V286" s="12" t="n">
        <v>-71.386686</v>
      </c>
    </row>
    <row r="287" customFormat="false" ht="15" hidden="false" customHeight="false" outlineLevel="0" collapsed="false">
      <c r="A287" s="10" t="s">
        <v>1161</v>
      </c>
      <c r="B287" s="10" t="s">
        <v>1162</v>
      </c>
      <c r="C287" s="6" t="s">
        <v>12</v>
      </c>
      <c r="D287" s="6" t="s">
        <v>17</v>
      </c>
      <c r="E287" s="6" t="s">
        <v>40</v>
      </c>
      <c r="F287" s="6" t="s">
        <v>64</v>
      </c>
      <c r="G287" s="6"/>
      <c r="H287" s="6" t="s">
        <v>1158</v>
      </c>
      <c r="I287" s="6" t="s">
        <v>1159</v>
      </c>
      <c r="J287" s="11" t="n">
        <v>44799</v>
      </c>
      <c r="K287" s="11" t="n">
        <v>45530</v>
      </c>
      <c r="L287" s="6" t="s">
        <v>68</v>
      </c>
      <c r="M287" s="6" t="str">
        <f aca="false">IF(K287="","sem data",IF(K287&gt;=Resumo!$B$3,"vigente","vencida"))</f>
        <v>vencida</v>
      </c>
      <c r="N287" s="7" t="n">
        <v>514.694766935505</v>
      </c>
      <c r="O287" s="10"/>
      <c r="P287" s="6" t="s">
        <v>69</v>
      </c>
      <c r="Q287" s="6"/>
      <c r="R287" s="6"/>
      <c r="S287" s="6"/>
      <c r="T287" s="10"/>
      <c r="U287" s="12" t="n">
        <v>-7.967637</v>
      </c>
      <c r="V287" s="12" t="n">
        <v>-71.54048</v>
      </c>
    </row>
    <row r="288" customFormat="false" ht="15" hidden="false" customHeight="false" outlineLevel="0" collapsed="false">
      <c r="A288" s="10" t="s">
        <v>1163</v>
      </c>
      <c r="B288" s="10" t="s">
        <v>1164</v>
      </c>
      <c r="C288" s="6" t="s">
        <v>12</v>
      </c>
      <c r="D288" s="6" t="s">
        <v>17</v>
      </c>
      <c r="E288" s="6" t="s">
        <v>40</v>
      </c>
      <c r="F288" s="6" t="s">
        <v>64</v>
      </c>
      <c r="G288" s="6"/>
      <c r="H288" s="6" t="s">
        <v>1152</v>
      </c>
      <c r="I288" s="6" t="s">
        <v>1153</v>
      </c>
      <c r="J288" s="11" t="n">
        <v>44803</v>
      </c>
      <c r="K288" s="11" t="n">
        <v>45534</v>
      </c>
      <c r="L288" s="6" t="s">
        <v>68</v>
      </c>
      <c r="M288" s="6" t="str">
        <f aca="false">IF(K288="","sem data",IF(K288&gt;=Resumo!$B$3,"vigente","vencida"))</f>
        <v>vencida</v>
      </c>
      <c r="N288" s="7" t="n">
        <v>1001.38567618737</v>
      </c>
      <c r="O288" s="10"/>
      <c r="P288" s="6" t="s">
        <v>69</v>
      </c>
      <c r="Q288" s="6"/>
      <c r="R288" s="6"/>
      <c r="S288" s="6"/>
      <c r="T288" s="10"/>
      <c r="U288" s="12" t="n">
        <v>-8.19502</v>
      </c>
      <c r="V288" s="12" t="n">
        <v>-70.692921</v>
      </c>
    </row>
    <row r="289" customFormat="false" ht="15" hidden="false" customHeight="false" outlineLevel="0" collapsed="false">
      <c r="A289" s="10" t="s">
        <v>1165</v>
      </c>
      <c r="B289" s="10" t="s">
        <v>1166</v>
      </c>
      <c r="C289" s="6" t="s">
        <v>12</v>
      </c>
      <c r="D289" s="6" t="s">
        <v>17</v>
      </c>
      <c r="E289" s="6" t="s">
        <v>40</v>
      </c>
      <c r="F289" s="6" t="s">
        <v>64</v>
      </c>
      <c r="G289" s="6"/>
      <c r="H289" s="6" t="s">
        <v>504</v>
      </c>
      <c r="I289" s="6" t="s">
        <v>505</v>
      </c>
      <c r="J289" s="11" t="n">
        <v>45119</v>
      </c>
      <c r="K289" s="11" t="n">
        <v>45850</v>
      </c>
      <c r="L289" s="6" t="s">
        <v>68</v>
      </c>
      <c r="M289" s="6" t="str">
        <f aca="false">IF(K289="","sem data",IF(K289&gt;=Resumo!$B$3,"vigente","vencida"))</f>
        <v>vencida</v>
      </c>
      <c r="N289" s="7" t="n">
        <v>1435.08164398777</v>
      </c>
      <c r="O289" s="10"/>
      <c r="P289" s="6" t="s">
        <v>69</v>
      </c>
      <c r="Q289" s="6"/>
      <c r="R289" s="6"/>
      <c r="S289" s="6"/>
      <c r="T289" s="10"/>
      <c r="U289" s="12" t="n">
        <v>-8.260666</v>
      </c>
      <c r="V289" s="12" t="n">
        <v>-70.645535</v>
      </c>
    </row>
    <row r="290" customFormat="false" ht="15" hidden="false" customHeight="false" outlineLevel="0" collapsed="false">
      <c r="A290" s="10" t="s">
        <v>1167</v>
      </c>
      <c r="B290" s="10" t="s">
        <v>1168</v>
      </c>
      <c r="C290" s="6" t="s">
        <v>12</v>
      </c>
      <c r="D290" s="6" t="s">
        <v>17</v>
      </c>
      <c r="E290" s="6" t="s">
        <v>40</v>
      </c>
      <c r="F290" s="6" t="s">
        <v>64</v>
      </c>
      <c r="G290" s="6" t="s">
        <v>1169</v>
      </c>
      <c r="H290" s="6" t="s">
        <v>1170</v>
      </c>
      <c r="I290" s="6" t="s">
        <v>1171</v>
      </c>
      <c r="J290" s="11" t="n">
        <v>45940</v>
      </c>
      <c r="K290" s="11" t="n">
        <v>47766</v>
      </c>
      <c r="L290" s="6" t="s">
        <v>68</v>
      </c>
      <c r="M290" s="6" t="str">
        <f aca="false">IF(K290="","sem data",IF(K290&gt;=Resumo!$B$3,"vigente","vencida"))</f>
        <v>vigente</v>
      </c>
      <c r="N290" s="7" t="n">
        <v>20487.8297560562</v>
      </c>
      <c r="O290" s="10"/>
      <c r="P290" s="6" t="s">
        <v>69</v>
      </c>
      <c r="Q290" s="6"/>
      <c r="R290" s="6"/>
      <c r="S290" s="6" t="s">
        <v>1172</v>
      </c>
      <c r="T290" s="10" t="s">
        <v>1173</v>
      </c>
      <c r="U290" s="12" t="n">
        <v>-8.500073</v>
      </c>
      <c r="V290" s="12" t="n">
        <v>-71.557246</v>
      </c>
    </row>
    <row r="291" customFormat="false" ht="15" hidden="false" customHeight="false" outlineLevel="0" collapsed="false">
      <c r="A291" s="10" t="s">
        <v>1174</v>
      </c>
      <c r="B291" s="10" t="s">
        <v>1175</v>
      </c>
      <c r="C291" s="6" t="s">
        <v>12</v>
      </c>
      <c r="D291" s="6" t="s">
        <v>17</v>
      </c>
      <c r="E291" s="6" t="s">
        <v>40</v>
      </c>
      <c r="F291" s="6" t="s">
        <v>64</v>
      </c>
      <c r="G291" s="6"/>
      <c r="H291" s="6" t="s">
        <v>1170</v>
      </c>
      <c r="I291" s="6" t="s">
        <v>1171</v>
      </c>
      <c r="J291" s="11" t="n">
        <v>45940</v>
      </c>
      <c r="K291" s="11" t="n">
        <v>46670</v>
      </c>
      <c r="L291" s="6" t="s">
        <v>68</v>
      </c>
      <c r="M291" s="6" t="str">
        <f aca="false">IF(K291="","sem data",IF(K291&gt;=Resumo!$B$3,"vigente","vencida"))</f>
        <v>vigente</v>
      </c>
      <c r="N291" s="7" t="n">
        <v>999.721433745837</v>
      </c>
      <c r="O291" s="10"/>
      <c r="P291" s="6" t="s">
        <v>69</v>
      </c>
      <c r="Q291" s="6"/>
      <c r="R291" s="6"/>
      <c r="S291" s="6"/>
      <c r="T291" s="10"/>
      <c r="U291" s="12" t="n">
        <v>-8.545992</v>
      </c>
      <c r="V291" s="12" t="n">
        <v>-71.539977</v>
      </c>
    </row>
    <row r="292" customFormat="false" ht="15" hidden="false" customHeight="false" outlineLevel="0" collapsed="false">
      <c r="A292" s="10" t="s">
        <v>1176</v>
      </c>
      <c r="B292" s="10" t="s">
        <v>1177</v>
      </c>
      <c r="C292" s="6" t="s">
        <v>12</v>
      </c>
      <c r="D292" s="6" t="s">
        <v>20</v>
      </c>
      <c r="E292" s="6" t="s">
        <v>41</v>
      </c>
      <c r="F292" s="6" t="s">
        <v>64</v>
      </c>
      <c r="G292" s="6" t="s">
        <v>1178</v>
      </c>
      <c r="H292" s="6" t="s">
        <v>1179</v>
      </c>
      <c r="I292" s="6" t="s">
        <v>1180</v>
      </c>
      <c r="J292" s="11" t="n">
        <v>43201</v>
      </c>
      <c r="K292" s="11" t="n">
        <v>43566</v>
      </c>
      <c r="L292" s="6" t="s">
        <v>68</v>
      </c>
      <c r="M292" s="6" t="str">
        <f aca="false">IF(K292="","sem data",IF(K292&gt;=Resumo!$B$3,"vigente","vencida"))</f>
        <v>vencida</v>
      </c>
      <c r="N292" s="7" t="n">
        <v>17960.3538871968</v>
      </c>
      <c r="O292" s="10" t="s">
        <v>1181</v>
      </c>
      <c r="P292" s="6" t="s">
        <v>69</v>
      </c>
      <c r="Q292" s="6" t="s">
        <v>320</v>
      </c>
      <c r="R292" s="6"/>
      <c r="S292" s="6"/>
      <c r="T292" s="10" t="s">
        <v>1182</v>
      </c>
      <c r="U292" s="12" t="n">
        <v>-10.480407</v>
      </c>
      <c r="V292" s="12" t="n">
        <v>-68.444496</v>
      </c>
    </row>
    <row r="293" customFormat="false" ht="15" hidden="false" customHeight="false" outlineLevel="0" collapsed="false">
      <c r="A293" s="10" t="s">
        <v>1183</v>
      </c>
      <c r="B293" s="10" t="s">
        <v>1184</v>
      </c>
      <c r="C293" s="6" t="s">
        <v>12</v>
      </c>
      <c r="D293" s="6" t="s">
        <v>17</v>
      </c>
      <c r="E293" s="6" t="s">
        <v>41</v>
      </c>
      <c r="F293" s="6" t="s">
        <v>64</v>
      </c>
      <c r="G293" s="6" t="s">
        <v>1185</v>
      </c>
      <c r="H293" s="6" t="s">
        <v>1186</v>
      </c>
      <c r="I293" s="6" t="s">
        <v>1187</v>
      </c>
      <c r="J293" s="11" t="n">
        <v>44279</v>
      </c>
      <c r="K293" s="11" t="n">
        <v>46105</v>
      </c>
      <c r="L293" s="6" t="s">
        <v>68</v>
      </c>
      <c r="M293" s="6" t="str">
        <f aca="false">IF(K293="","sem data",IF(K293&gt;=Resumo!$B$3,"vigente","vencida"))</f>
        <v>vencida</v>
      </c>
      <c r="N293" s="7" t="n">
        <v>4964.61881822205</v>
      </c>
      <c r="O293" s="10"/>
      <c r="P293" s="6" t="s">
        <v>69</v>
      </c>
      <c r="Q293" s="6"/>
      <c r="R293" s="6"/>
      <c r="S293" s="6"/>
      <c r="T293" s="10" t="s">
        <v>1188</v>
      </c>
      <c r="U293" s="12" t="n">
        <v>-10.86351</v>
      </c>
      <c r="V293" s="12" t="n">
        <v>-68.339926</v>
      </c>
    </row>
    <row r="294" customFormat="false" ht="15" hidden="false" customHeight="false" outlineLevel="0" collapsed="false">
      <c r="A294" s="10" t="s">
        <v>1189</v>
      </c>
      <c r="B294" s="10" t="s">
        <v>1190</v>
      </c>
      <c r="C294" s="6" t="s">
        <v>12</v>
      </c>
      <c r="D294" s="6" t="s">
        <v>17</v>
      </c>
      <c r="E294" s="6" t="s">
        <v>41</v>
      </c>
      <c r="F294" s="6" t="s">
        <v>95</v>
      </c>
      <c r="G294" s="6" t="s">
        <v>1191</v>
      </c>
      <c r="H294" s="6" t="s">
        <v>1192</v>
      </c>
      <c r="I294" s="6" t="s">
        <v>1193</v>
      </c>
      <c r="J294" s="11" t="n">
        <v>44907</v>
      </c>
      <c r="K294" s="11" t="n">
        <v>46733</v>
      </c>
      <c r="L294" s="6" t="s">
        <v>68</v>
      </c>
      <c r="M294" s="6" t="str">
        <f aca="false">IF(K294="","sem data",IF(K294&gt;=Resumo!$B$3,"vigente","vencida"))</f>
        <v>vigente</v>
      </c>
      <c r="N294" s="7" t="n">
        <v>4927.03340057538</v>
      </c>
      <c r="O294" s="10" t="s">
        <v>1194</v>
      </c>
      <c r="P294" s="6" t="s">
        <v>69</v>
      </c>
      <c r="Q294" s="6" t="s">
        <v>320</v>
      </c>
      <c r="R294" s="6"/>
      <c r="S294" s="6"/>
      <c r="T294" s="10" t="s">
        <v>1195</v>
      </c>
      <c r="U294" s="12" t="n">
        <v>-10.533242</v>
      </c>
      <c r="V294" s="12" t="n">
        <v>-68.683081</v>
      </c>
    </row>
    <row r="295" customFormat="false" ht="15" hidden="false" customHeight="false" outlineLevel="0" collapsed="false">
      <c r="A295" s="10" t="s">
        <v>1196</v>
      </c>
      <c r="B295" s="10" t="s">
        <v>1197</v>
      </c>
      <c r="C295" s="6" t="s">
        <v>12</v>
      </c>
      <c r="D295" s="6" t="s">
        <v>17</v>
      </c>
      <c r="E295" s="6" t="s">
        <v>41</v>
      </c>
      <c r="F295" s="6" t="s">
        <v>95</v>
      </c>
      <c r="G295" s="6"/>
      <c r="H295" s="6" t="s">
        <v>1192</v>
      </c>
      <c r="I295" s="6" t="s">
        <v>1193</v>
      </c>
      <c r="J295" s="11" t="n">
        <v>44911</v>
      </c>
      <c r="K295" s="11" t="n">
        <v>45642</v>
      </c>
      <c r="L295" s="6" t="s">
        <v>68</v>
      </c>
      <c r="M295" s="6" t="str">
        <f aca="false">IF(K295="","sem data",IF(K295&gt;=Resumo!$B$3,"vigente","vencida"))</f>
        <v>vencida</v>
      </c>
      <c r="N295" s="7" t="n">
        <v>761.57913874377</v>
      </c>
      <c r="O295" s="10" t="s">
        <v>1194</v>
      </c>
      <c r="P295" s="6" t="s">
        <v>69</v>
      </c>
      <c r="Q295" s="6"/>
      <c r="R295" s="6"/>
      <c r="S295" s="6"/>
      <c r="T295" s="10"/>
      <c r="U295" s="12" t="n">
        <v>-10.531122</v>
      </c>
      <c r="V295" s="12" t="n">
        <v>-68.688998</v>
      </c>
    </row>
    <row r="296" customFormat="false" ht="15" hidden="false" customHeight="false" outlineLevel="0" collapsed="false">
      <c r="A296" s="10" t="s">
        <v>1198</v>
      </c>
      <c r="B296" s="10" t="s">
        <v>1199</v>
      </c>
      <c r="C296" s="6" t="s">
        <v>13</v>
      </c>
      <c r="D296" s="6" t="s">
        <v>17</v>
      </c>
      <c r="E296" s="6" t="s">
        <v>25</v>
      </c>
      <c r="F296" s="6" t="s">
        <v>64</v>
      </c>
      <c r="G296" s="6" t="s">
        <v>1200</v>
      </c>
      <c r="H296" s="6" t="s">
        <v>116</v>
      </c>
      <c r="I296" s="6" t="s">
        <v>117</v>
      </c>
      <c r="J296" s="11" t="n">
        <v>44294</v>
      </c>
      <c r="K296" s="11" t="n">
        <v>45755</v>
      </c>
      <c r="L296" s="6" t="s">
        <v>68</v>
      </c>
      <c r="M296" s="6" t="str">
        <f aca="false">IF(K296="","sem data",IF(K296&gt;=Resumo!$B$3,"vigente","vencida"))</f>
        <v>vencida</v>
      </c>
      <c r="N296" s="7" t="n">
        <v>32.2513132934679</v>
      </c>
      <c r="O296" s="10"/>
      <c r="P296" s="6" t="s">
        <v>69</v>
      </c>
      <c r="Q296" s="6"/>
      <c r="R296" s="6"/>
      <c r="S296" s="6"/>
      <c r="T296" s="10" t="s">
        <v>1201</v>
      </c>
      <c r="U296" s="12" t="n">
        <v>-11.000474</v>
      </c>
      <c r="V296" s="12" t="n">
        <v>-68.736359</v>
      </c>
    </row>
    <row r="297" customFormat="false" ht="15" hidden="false" customHeight="false" outlineLevel="0" collapsed="false">
      <c r="A297" s="10" t="s">
        <v>1202</v>
      </c>
      <c r="B297" s="10" t="s">
        <v>1203</v>
      </c>
      <c r="C297" s="6" t="s">
        <v>13</v>
      </c>
      <c r="D297" s="6" t="s">
        <v>17</v>
      </c>
      <c r="E297" s="6" t="s">
        <v>26</v>
      </c>
      <c r="F297" s="6" t="s">
        <v>64</v>
      </c>
      <c r="G297" s="6" t="s">
        <v>1204</v>
      </c>
      <c r="H297" s="6" t="s">
        <v>859</v>
      </c>
      <c r="I297" s="6" t="s">
        <v>410</v>
      </c>
      <c r="J297" s="11" t="n">
        <v>44166</v>
      </c>
      <c r="K297" s="11" t="n">
        <v>45627</v>
      </c>
      <c r="L297" s="6" t="s">
        <v>68</v>
      </c>
      <c r="M297" s="6" t="str">
        <f aca="false">IF(K297="","sem data",IF(K297&gt;=Resumo!$B$3,"vigente","vencida"))</f>
        <v>vencida</v>
      </c>
      <c r="N297" s="7" t="n">
        <v>150.62912309729</v>
      </c>
      <c r="O297" s="10" t="s">
        <v>1205</v>
      </c>
      <c r="P297" s="6" t="s">
        <v>69</v>
      </c>
      <c r="Q297" s="6"/>
      <c r="R297" s="6"/>
      <c r="S297" s="6"/>
      <c r="T297" s="10" t="s">
        <v>1206</v>
      </c>
      <c r="U297" s="12" t="n">
        <v>-9.627536</v>
      </c>
      <c r="V297" s="12" t="n">
        <v>-68.39211</v>
      </c>
    </row>
    <row r="298" customFormat="false" ht="15" hidden="false" customHeight="false" outlineLevel="0" collapsed="false">
      <c r="A298" s="10" t="s">
        <v>1207</v>
      </c>
      <c r="B298" s="10" t="s">
        <v>1208</v>
      </c>
      <c r="C298" s="6" t="s">
        <v>13</v>
      </c>
      <c r="D298" s="6" t="s">
        <v>17</v>
      </c>
      <c r="E298" s="6" t="s">
        <v>26</v>
      </c>
      <c r="F298" s="6" t="s">
        <v>64</v>
      </c>
      <c r="G298" s="6" t="s">
        <v>1209</v>
      </c>
      <c r="H298" s="6" t="s">
        <v>1210</v>
      </c>
      <c r="I298" s="6" t="s">
        <v>1211</v>
      </c>
      <c r="J298" s="11" t="n">
        <v>44413</v>
      </c>
      <c r="K298" s="11" t="n">
        <v>45874</v>
      </c>
      <c r="L298" s="6" t="s">
        <v>68</v>
      </c>
      <c r="M298" s="6" t="str">
        <f aca="false">IF(K298="","sem data",IF(K298&gt;=Resumo!$B$3,"vigente","vencida"))</f>
        <v>vencida</v>
      </c>
      <c r="N298" s="7" t="n">
        <v>545.263940533698</v>
      </c>
      <c r="O298" s="10" t="s">
        <v>1212</v>
      </c>
      <c r="P298" s="6" t="s">
        <v>69</v>
      </c>
      <c r="Q298" s="6"/>
      <c r="R298" s="6"/>
      <c r="S298" s="6"/>
      <c r="T298" s="10" t="s">
        <v>1213</v>
      </c>
      <c r="U298" s="12" t="n">
        <v>-9.833337</v>
      </c>
      <c r="V298" s="12" t="n">
        <v>-68.251593</v>
      </c>
    </row>
    <row r="299" customFormat="false" ht="15" hidden="false" customHeight="false" outlineLevel="0" collapsed="false">
      <c r="A299" s="10" t="s">
        <v>1214</v>
      </c>
      <c r="B299" s="10" t="s">
        <v>1215</v>
      </c>
      <c r="C299" s="6" t="s">
        <v>13</v>
      </c>
      <c r="D299" s="6" t="s">
        <v>17</v>
      </c>
      <c r="E299" s="6" t="s">
        <v>28</v>
      </c>
      <c r="F299" s="6" t="s">
        <v>95</v>
      </c>
      <c r="G299" s="6" t="s">
        <v>1216</v>
      </c>
      <c r="H299" s="6" t="s">
        <v>116</v>
      </c>
      <c r="I299" s="6" t="s">
        <v>117</v>
      </c>
      <c r="J299" s="11" t="n">
        <v>44329</v>
      </c>
      <c r="K299" s="11" t="n">
        <v>45790</v>
      </c>
      <c r="L299" s="6" t="s">
        <v>68</v>
      </c>
      <c r="M299" s="6" t="str">
        <f aca="false">IF(K299="","sem data",IF(K299&gt;=Resumo!$B$3,"vigente","vencida"))</f>
        <v>vencida</v>
      </c>
      <c r="N299" s="7" t="n">
        <v>190.97176928889</v>
      </c>
      <c r="O299" s="10"/>
      <c r="P299" s="6" t="s">
        <v>69</v>
      </c>
      <c r="Q299" s="6"/>
      <c r="R299" s="6" t="s">
        <v>101</v>
      </c>
      <c r="S299" s="6"/>
      <c r="T299" s="10" t="s">
        <v>1217</v>
      </c>
      <c r="U299" s="12" t="n">
        <v>-7.624644</v>
      </c>
      <c r="V299" s="12" t="n">
        <v>-72.888556</v>
      </c>
    </row>
    <row r="300" customFormat="false" ht="15" hidden="false" customHeight="false" outlineLevel="0" collapsed="false">
      <c r="A300" s="10" t="s">
        <v>1218</v>
      </c>
      <c r="B300" s="10" t="s">
        <v>1219</v>
      </c>
      <c r="C300" s="6" t="s">
        <v>13</v>
      </c>
      <c r="D300" s="6" t="s">
        <v>17</v>
      </c>
      <c r="E300" s="6" t="s">
        <v>28</v>
      </c>
      <c r="F300" s="6" t="s">
        <v>64</v>
      </c>
      <c r="G300" s="6" t="s">
        <v>1220</v>
      </c>
      <c r="H300" s="6" t="s">
        <v>1221</v>
      </c>
      <c r="I300" s="6" t="s">
        <v>1222</v>
      </c>
      <c r="J300" s="11" t="n">
        <v>44638</v>
      </c>
      <c r="K300" s="11" t="n">
        <v>46099</v>
      </c>
      <c r="L300" s="6" t="s">
        <v>68</v>
      </c>
      <c r="M300" s="6" t="str">
        <f aca="false">IF(K300="","sem data",IF(K300&gt;=Resumo!$B$3,"vigente","vencida"))</f>
        <v>vencida</v>
      </c>
      <c r="N300" s="7" t="n">
        <v>9.25760653939245</v>
      </c>
      <c r="O300" s="10"/>
      <c r="P300" s="6" t="s">
        <v>69</v>
      </c>
      <c r="Q300" s="6"/>
      <c r="R300" s="6"/>
      <c r="S300" s="6"/>
      <c r="T300" s="10" t="s">
        <v>1223</v>
      </c>
      <c r="U300" s="12" t="n">
        <v>-8.070929</v>
      </c>
      <c r="V300" s="12" t="n">
        <v>-72.298617</v>
      </c>
    </row>
    <row r="301" customFormat="false" ht="15" hidden="false" customHeight="false" outlineLevel="0" collapsed="false">
      <c r="A301" s="10" t="s">
        <v>1224</v>
      </c>
      <c r="B301" s="10" t="s">
        <v>1225</v>
      </c>
      <c r="C301" s="6" t="s">
        <v>13</v>
      </c>
      <c r="D301" s="6" t="s">
        <v>17</v>
      </c>
      <c r="E301" s="6" t="s">
        <v>30</v>
      </c>
      <c r="F301" s="6" t="s">
        <v>64</v>
      </c>
      <c r="G301" s="6" t="s">
        <v>1226</v>
      </c>
      <c r="H301" s="6" t="s">
        <v>1227</v>
      </c>
      <c r="I301" s="6" t="s">
        <v>1228</v>
      </c>
      <c r="J301" s="11" t="n">
        <v>43711</v>
      </c>
      <c r="K301" s="11" t="n">
        <v>45172</v>
      </c>
      <c r="L301" s="6" t="s">
        <v>68</v>
      </c>
      <c r="M301" s="6" t="str">
        <f aca="false">IF(K301="","sem data",IF(K301&gt;=Resumo!$B$3,"vigente","vencida"))</f>
        <v>vencida</v>
      </c>
      <c r="N301" s="7" t="n">
        <v>498.149097503249</v>
      </c>
      <c r="O301" s="10" t="s">
        <v>1229</v>
      </c>
      <c r="P301" s="6" t="s">
        <v>69</v>
      </c>
      <c r="Q301" s="6"/>
      <c r="R301" s="6"/>
      <c r="S301" s="6"/>
      <c r="T301" s="10" t="s">
        <v>1230</v>
      </c>
      <c r="U301" s="12" t="n">
        <v>-8.205026</v>
      </c>
      <c r="V301" s="12" t="n">
        <v>-70.092814</v>
      </c>
    </row>
    <row r="302" customFormat="false" ht="15" hidden="false" customHeight="false" outlineLevel="0" collapsed="false">
      <c r="A302" s="10" t="s">
        <v>1231</v>
      </c>
      <c r="B302" s="10" t="s">
        <v>1232</v>
      </c>
      <c r="C302" s="6" t="s">
        <v>13</v>
      </c>
      <c r="D302" s="6" t="s">
        <v>17</v>
      </c>
      <c r="E302" s="6" t="s">
        <v>30</v>
      </c>
      <c r="F302" s="6" t="s">
        <v>64</v>
      </c>
      <c r="G302" s="6" t="s">
        <v>1233</v>
      </c>
      <c r="H302" s="6" t="s">
        <v>664</v>
      </c>
      <c r="I302" s="6" t="s">
        <v>665</v>
      </c>
      <c r="J302" s="11" t="n">
        <v>43938</v>
      </c>
      <c r="K302" s="11" t="n">
        <v>45399</v>
      </c>
      <c r="L302" s="6" t="s">
        <v>68</v>
      </c>
      <c r="M302" s="6" t="str">
        <f aca="false">IF(K302="","sem data",IF(K302&gt;=Resumo!$B$3,"vigente","vencida"))</f>
        <v>vencida</v>
      </c>
      <c r="N302" s="7" t="n">
        <v>570.557392705363</v>
      </c>
      <c r="O302" s="10" t="s">
        <v>525</v>
      </c>
      <c r="P302" s="6" t="s">
        <v>69</v>
      </c>
      <c r="Q302" s="6"/>
      <c r="R302" s="6"/>
      <c r="S302" s="6"/>
      <c r="T302" s="10" t="s">
        <v>1234</v>
      </c>
      <c r="U302" s="12" t="n">
        <v>-8.592594</v>
      </c>
      <c r="V302" s="12" t="n">
        <v>-69.745222</v>
      </c>
    </row>
    <row r="303" customFormat="false" ht="15" hidden="false" customHeight="false" outlineLevel="0" collapsed="false">
      <c r="A303" s="10" t="s">
        <v>1235</v>
      </c>
      <c r="B303" s="10" t="s">
        <v>1236</v>
      </c>
      <c r="C303" s="6" t="s">
        <v>13</v>
      </c>
      <c r="D303" s="6" t="s">
        <v>17</v>
      </c>
      <c r="E303" s="6" t="s">
        <v>30</v>
      </c>
      <c r="F303" s="6" t="s">
        <v>64</v>
      </c>
      <c r="G303" s="6" t="s">
        <v>663</v>
      </c>
      <c r="H303" s="6" t="s">
        <v>664</v>
      </c>
      <c r="I303" s="6" t="s">
        <v>665</v>
      </c>
      <c r="J303" s="11" t="n">
        <v>43938</v>
      </c>
      <c r="K303" s="11" t="n">
        <v>45399</v>
      </c>
      <c r="L303" s="6" t="s">
        <v>68</v>
      </c>
      <c r="M303" s="6" t="str">
        <f aca="false">IF(K303="","sem data",IF(K303&gt;=Resumo!$B$3,"vigente","vencida"))</f>
        <v>vencida</v>
      </c>
      <c r="N303" s="7" t="n">
        <v>1001.7714166912</v>
      </c>
      <c r="O303" s="10" t="s">
        <v>666</v>
      </c>
      <c r="P303" s="6" t="s">
        <v>69</v>
      </c>
      <c r="Q303" s="6"/>
      <c r="R303" s="6"/>
      <c r="S303" s="6"/>
      <c r="T303" s="10" t="s">
        <v>1237</v>
      </c>
      <c r="U303" s="12" t="n">
        <v>-8.555386</v>
      </c>
      <c r="V303" s="12" t="n">
        <v>-69.865008</v>
      </c>
    </row>
    <row r="304" customFormat="false" ht="15" hidden="false" customHeight="false" outlineLevel="0" collapsed="false">
      <c r="A304" s="10" t="s">
        <v>1238</v>
      </c>
      <c r="B304" s="10" t="s">
        <v>1239</v>
      </c>
      <c r="C304" s="6" t="s">
        <v>13</v>
      </c>
      <c r="D304" s="6" t="s">
        <v>17</v>
      </c>
      <c r="E304" s="6" t="s">
        <v>30</v>
      </c>
      <c r="F304" s="6" t="s">
        <v>64</v>
      </c>
      <c r="G304" s="6" t="s">
        <v>529</v>
      </c>
      <c r="H304" s="6" t="s">
        <v>530</v>
      </c>
      <c r="I304" s="6" t="s">
        <v>531</v>
      </c>
      <c r="J304" s="11" t="n">
        <v>44117</v>
      </c>
      <c r="K304" s="11" t="n">
        <v>45578</v>
      </c>
      <c r="L304" s="6" t="s">
        <v>68</v>
      </c>
      <c r="M304" s="6" t="str">
        <f aca="false">IF(K304="","sem data",IF(K304&gt;=Resumo!$B$3,"vigente","vencida"))</f>
        <v>vencida</v>
      </c>
      <c r="N304" s="7" t="n">
        <v>625.811200218816</v>
      </c>
      <c r="O304" s="10" t="s">
        <v>532</v>
      </c>
      <c r="P304" s="6" t="s">
        <v>69</v>
      </c>
      <c r="Q304" s="6"/>
      <c r="R304" s="6"/>
      <c r="S304" s="6"/>
      <c r="T304" s="10" t="s">
        <v>1240</v>
      </c>
      <c r="U304" s="12" t="n">
        <v>-8.460512</v>
      </c>
      <c r="V304" s="12" t="n">
        <v>-69.697066</v>
      </c>
    </row>
    <row r="305" customFormat="false" ht="15" hidden="false" customHeight="false" outlineLevel="0" collapsed="false">
      <c r="A305" s="10" t="s">
        <v>1241</v>
      </c>
      <c r="B305" s="10" t="s">
        <v>1242</v>
      </c>
      <c r="C305" s="6" t="s">
        <v>13</v>
      </c>
      <c r="D305" s="6" t="s">
        <v>17</v>
      </c>
      <c r="E305" s="6" t="s">
        <v>30</v>
      </c>
      <c r="F305" s="6" t="s">
        <v>64</v>
      </c>
      <c r="G305" s="6" t="s">
        <v>570</v>
      </c>
      <c r="H305" s="6" t="s">
        <v>571</v>
      </c>
      <c r="I305" s="6" t="s">
        <v>572</v>
      </c>
      <c r="J305" s="11" t="n">
        <v>44127</v>
      </c>
      <c r="K305" s="11" t="n">
        <v>45588</v>
      </c>
      <c r="L305" s="6" t="s">
        <v>68</v>
      </c>
      <c r="M305" s="6" t="str">
        <f aca="false">IF(K305="","sem data",IF(K305&gt;=Resumo!$B$3,"vigente","vencida"))</f>
        <v>vencida</v>
      </c>
      <c r="N305" s="7" t="n">
        <v>995.53910333037</v>
      </c>
      <c r="O305" s="10" t="s">
        <v>573</v>
      </c>
      <c r="P305" s="6" t="s">
        <v>69</v>
      </c>
      <c r="Q305" s="6"/>
      <c r="R305" s="6"/>
      <c r="S305" s="6"/>
      <c r="T305" s="10" t="s">
        <v>1243</v>
      </c>
      <c r="U305" s="12" t="n">
        <v>-8.470662</v>
      </c>
      <c r="V305" s="12" t="n">
        <v>-70.008165</v>
      </c>
    </row>
    <row r="306" customFormat="false" ht="15" hidden="false" customHeight="false" outlineLevel="0" collapsed="false">
      <c r="A306" s="10" t="s">
        <v>1244</v>
      </c>
      <c r="B306" s="10" t="s">
        <v>1245</v>
      </c>
      <c r="C306" s="6" t="s">
        <v>13</v>
      </c>
      <c r="D306" s="6" t="s">
        <v>17</v>
      </c>
      <c r="E306" s="6" t="s">
        <v>30</v>
      </c>
      <c r="F306" s="6" t="s">
        <v>64</v>
      </c>
      <c r="G306" s="6" t="s">
        <v>1233</v>
      </c>
      <c r="H306" s="6" t="s">
        <v>664</v>
      </c>
      <c r="I306" s="6" t="s">
        <v>665</v>
      </c>
      <c r="J306" s="11" t="n">
        <v>44302</v>
      </c>
      <c r="K306" s="11" t="n">
        <v>45763</v>
      </c>
      <c r="L306" s="6" t="s">
        <v>68</v>
      </c>
      <c r="M306" s="6" t="str">
        <f aca="false">IF(K306="","sem data",IF(K306&gt;=Resumo!$B$3,"vigente","vencida"))</f>
        <v>vencida</v>
      </c>
      <c r="N306" s="7" t="n">
        <v>506.723365391612</v>
      </c>
      <c r="O306" s="10" t="s">
        <v>525</v>
      </c>
      <c r="P306" s="6" t="s">
        <v>69</v>
      </c>
      <c r="Q306" s="6"/>
      <c r="R306" s="6"/>
      <c r="S306" s="6"/>
      <c r="T306" s="10" t="s">
        <v>1246</v>
      </c>
      <c r="U306" s="12" t="n">
        <v>-8.590053</v>
      </c>
      <c r="V306" s="12" t="n">
        <v>-69.726372</v>
      </c>
    </row>
    <row r="307" customFormat="false" ht="15" hidden="false" customHeight="false" outlineLevel="0" collapsed="false">
      <c r="A307" s="10" t="s">
        <v>1247</v>
      </c>
      <c r="B307" s="10" t="s">
        <v>1248</v>
      </c>
      <c r="C307" s="6" t="s">
        <v>13</v>
      </c>
      <c r="D307" s="6" t="s">
        <v>17</v>
      </c>
      <c r="E307" s="6" t="s">
        <v>30</v>
      </c>
      <c r="F307" s="6" t="s">
        <v>64</v>
      </c>
      <c r="G307" s="6" t="s">
        <v>1249</v>
      </c>
      <c r="H307" s="6" t="s">
        <v>1250</v>
      </c>
      <c r="I307" s="6" t="s">
        <v>361</v>
      </c>
      <c r="J307" s="11" t="n">
        <v>44302</v>
      </c>
      <c r="K307" s="11" t="n">
        <v>45763</v>
      </c>
      <c r="L307" s="6" t="s">
        <v>68</v>
      </c>
      <c r="M307" s="6" t="str">
        <f aca="false">IF(K307="","sem data",IF(K307&gt;=Resumo!$B$3,"vigente","vencida"))</f>
        <v>vencida</v>
      </c>
      <c r="N307" s="7" t="n">
        <v>976.039379067436</v>
      </c>
      <c r="O307" s="10"/>
      <c r="P307" s="6" t="s">
        <v>69</v>
      </c>
      <c r="Q307" s="6"/>
      <c r="R307" s="6"/>
      <c r="S307" s="6"/>
      <c r="T307" s="10" t="s">
        <v>1251</v>
      </c>
      <c r="U307" s="12" t="n">
        <v>-8.53934</v>
      </c>
      <c r="V307" s="12" t="n">
        <v>-69.819424</v>
      </c>
    </row>
    <row r="308" customFormat="false" ht="15" hidden="false" customHeight="false" outlineLevel="0" collapsed="false">
      <c r="A308" s="10" t="s">
        <v>1252</v>
      </c>
      <c r="B308" s="10" t="s">
        <v>1253</v>
      </c>
      <c r="C308" s="6" t="s">
        <v>13</v>
      </c>
      <c r="D308" s="6" t="s">
        <v>17</v>
      </c>
      <c r="E308" s="6" t="s">
        <v>30</v>
      </c>
      <c r="F308" s="6" t="s">
        <v>64</v>
      </c>
      <c r="G308" s="6" t="s">
        <v>1254</v>
      </c>
      <c r="H308" s="6" t="s">
        <v>1255</v>
      </c>
      <c r="I308" s="6" t="s">
        <v>1256</v>
      </c>
      <c r="J308" s="11" t="n">
        <v>44392</v>
      </c>
      <c r="K308" s="11" t="n">
        <v>45853</v>
      </c>
      <c r="L308" s="6" t="s">
        <v>68</v>
      </c>
      <c r="M308" s="6" t="str">
        <f aca="false">IF(K308="","sem data",IF(K308&gt;=Resumo!$B$3,"vigente","vencida"))</f>
        <v>vencida</v>
      </c>
      <c r="N308" s="7" t="n">
        <v>119.440677130376</v>
      </c>
      <c r="O308" s="10" t="s">
        <v>1257</v>
      </c>
      <c r="P308" s="6" t="s">
        <v>69</v>
      </c>
      <c r="Q308" s="6"/>
      <c r="R308" s="6"/>
      <c r="S308" s="6"/>
      <c r="T308" s="10" t="s">
        <v>1258</v>
      </c>
      <c r="U308" s="12" t="n">
        <v>-8.686715</v>
      </c>
      <c r="V308" s="12" t="n">
        <v>-70.54667</v>
      </c>
    </row>
    <row r="309" customFormat="false" ht="15" hidden="false" customHeight="false" outlineLevel="0" collapsed="false">
      <c r="A309" s="10" t="s">
        <v>1259</v>
      </c>
      <c r="B309" s="10" t="s">
        <v>1260</v>
      </c>
      <c r="C309" s="6" t="s">
        <v>13</v>
      </c>
      <c r="D309" s="6" t="s">
        <v>17</v>
      </c>
      <c r="E309" s="6" t="s">
        <v>30</v>
      </c>
      <c r="F309" s="6" t="s">
        <v>64</v>
      </c>
      <c r="G309" s="6" t="s">
        <v>560</v>
      </c>
      <c r="H309" s="6" t="s">
        <v>561</v>
      </c>
      <c r="I309" s="6" t="s">
        <v>562</v>
      </c>
      <c r="J309" s="11" t="n">
        <v>44547</v>
      </c>
      <c r="K309" s="11" t="n">
        <v>46008</v>
      </c>
      <c r="L309" s="6" t="s">
        <v>68</v>
      </c>
      <c r="M309" s="6" t="str">
        <f aca="false">IF(K309="","sem data",IF(K309&gt;=Resumo!$B$3,"vigente","vencida"))</f>
        <v>vencida</v>
      </c>
      <c r="N309" s="7" t="n">
        <v>57.0296584436508</v>
      </c>
      <c r="O309" s="10"/>
      <c r="P309" s="6" t="s">
        <v>69</v>
      </c>
      <c r="Q309" s="6"/>
      <c r="R309" s="6"/>
      <c r="S309" s="6"/>
      <c r="T309" s="10" t="s">
        <v>1261</v>
      </c>
      <c r="U309" s="12" t="n">
        <v>-8.306637</v>
      </c>
      <c r="V309" s="12" t="n">
        <v>-70.284237</v>
      </c>
    </row>
    <row r="310" customFormat="false" ht="15" hidden="false" customHeight="false" outlineLevel="0" collapsed="false">
      <c r="A310" s="10" t="s">
        <v>1262</v>
      </c>
      <c r="B310" s="10" t="s">
        <v>1263</v>
      </c>
      <c r="C310" s="6" t="s">
        <v>13</v>
      </c>
      <c r="D310" s="6" t="s">
        <v>17</v>
      </c>
      <c r="E310" s="6" t="s">
        <v>30</v>
      </c>
      <c r="F310" s="6" t="s">
        <v>64</v>
      </c>
      <c r="G310" s="6" t="s">
        <v>529</v>
      </c>
      <c r="H310" s="6" t="s">
        <v>524</v>
      </c>
      <c r="I310" s="6" t="s">
        <v>132</v>
      </c>
      <c r="J310" s="11" t="n">
        <v>44670</v>
      </c>
      <c r="K310" s="11" t="n">
        <v>46131</v>
      </c>
      <c r="L310" s="6" t="s">
        <v>68</v>
      </c>
      <c r="M310" s="6" t="str">
        <f aca="false">IF(K310="","sem data",IF(K310&gt;=Resumo!$B$3,"vigente","vencida"))</f>
        <v>vencida</v>
      </c>
      <c r="N310" s="7" t="n">
        <v>884.263708032042</v>
      </c>
      <c r="O310" s="10"/>
      <c r="P310" s="6" t="s">
        <v>69</v>
      </c>
      <c r="Q310" s="6"/>
      <c r="R310" s="6"/>
      <c r="S310" s="6"/>
      <c r="T310" s="10" t="s">
        <v>1264</v>
      </c>
      <c r="U310" s="12" t="n">
        <v>-8.457447</v>
      </c>
      <c r="V310" s="12" t="n">
        <v>-69.729118</v>
      </c>
    </row>
    <row r="311" customFormat="false" ht="15" hidden="false" customHeight="false" outlineLevel="0" collapsed="false">
      <c r="A311" s="10" t="s">
        <v>1265</v>
      </c>
      <c r="B311" s="10" t="s">
        <v>1266</v>
      </c>
      <c r="C311" s="6" t="s">
        <v>13</v>
      </c>
      <c r="D311" s="6" t="s">
        <v>17</v>
      </c>
      <c r="E311" s="6" t="s">
        <v>30</v>
      </c>
      <c r="F311" s="6" t="s">
        <v>64</v>
      </c>
      <c r="G311" s="6" t="s">
        <v>663</v>
      </c>
      <c r="H311" s="6" t="s">
        <v>664</v>
      </c>
      <c r="I311" s="6" t="s">
        <v>665</v>
      </c>
      <c r="J311" s="11" t="n">
        <v>44677</v>
      </c>
      <c r="K311" s="11" t="n">
        <v>46138</v>
      </c>
      <c r="L311" s="6" t="s">
        <v>68</v>
      </c>
      <c r="M311" s="6" t="str">
        <f aca="false">IF(K311="","sem data",IF(K311&gt;=Resumo!$B$3,"vigente","vencida"))</f>
        <v>vencida</v>
      </c>
      <c r="N311" s="7" t="n">
        <v>943.296926615863</v>
      </c>
      <c r="O311" s="10" t="s">
        <v>666</v>
      </c>
      <c r="P311" s="6" t="s">
        <v>69</v>
      </c>
      <c r="Q311" s="6"/>
      <c r="R311" s="6"/>
      <c r="S311" s="6"/>
      <c r="T311" s="10" t="s">
        <v>1267</v>
      </c>
      <c r="U311" s="12" t="n">
        <v>-8.524555</v>
      </c>
      <c r="V311" s="12" t="n">
        <v>-69.905241</v>
      </c>
    </row>
    <row r="312" customFormat="false" ht="15" hidden="false" customHeight="false" outlineLevel="0" collapsed="false">
      <c r="A312" s="10" t="s">
        <v>1268</v>
      </c>
      <c r="B312" s="10" t="s">
        <v>1269</v>
      </c>
      <c r="C312" s="6" t="s">
        <v>13</v>
      </c>
      <c r="D312" s="6" t="s">
        <v>17</v>
      </c>
      <c r="E312" s="6" t="s">
        <v>30</v>
      </c>
      <c r="F312" s="6" t="s">
        <v>64</v>
      </c>
      <c r="G312" s="6" t="s">
        <v>1270</v>
      </c>
      <c r="H312" s="6" t="s">
        <v>1271</v>
      </c>
      <c r="I312" s="6" t="s">
        <v>1272</v>
      </c>
      <c r="J312" s="11" t="n">
        <v>44692</v>
      </c>
      <c r="K312" s="11" t="n">
        <v>46153</v>
      </c>
      <c r="L312" s="6" t="s">
        <v>68</v>
      </c>
      <c r="M312" s="6" t="str">
        <f aca="false">IF(K312="","sem data",IF(K312&gt;=Resumo!$B$3,"vigente","vencida"))</f>
        <v>vencida</v>
      </c>
      <c r="N312" s="7" t="n">
        <v>399.625986963859</v>
      </c>
      <c r="O312" s="10"/>
      <c r="P312" s="6" t="s">
        <v>69</v>
      </c>
      <c r="Q312" s="6"/>
      <c r="R312" s="6"/>
      <c r="S312" s="6"/>
      <c r="T312" s="10" t="s">
        <v>1273</v>
      </c>
      <c r="U312" s="12" t="n">
        <v>-8.196742</v>
      </c>
      <c r="V312" s="12" t="n">
        <v>-70.574206</v>
      </c>
    </row>
    <row r="313" customFormat="false" ht="15" hidden="false" customHeight="false" outlineLevel="0" collapsed="false">
      <c r="A313" s="10" t="s">
        <v>1274</v>
      </c>
      <c r="B313" s="10" t="s">
        <v>1275</v>
      </c>
      <c r="C313" s="6" t="s">
        <v>13</v>
      </c>
      <c r="D313" s="6" t="s">
        <v>17</v>
      </c>
      <c r="E313" s="6" t="s">
        <v>30</v>
      </c>
      <c r="F313" s="6" t="s">
        <v>64</v>
      </c>
      <c r="G313" s="6" t="s">
        <v>1249</v>
      </c>
      <c r="H313" s="6" t="s">
        <v>1250</v>
      </c>
      <c r="I313" s="6" t="s">
        <v>361</v>
      </c>
      <c r="J313" s="11" t="n">
        <v>44706</v>
      </c>
      <c r="K313" s="11" t="n">
        <v>46167</v>
      </c>
      <c r="L313" s="6" t="s">
        <v>68</v>
      </c>
      <c r="M313" s="6" t="str">
        <f aca="false">IF(K313="","sem data",IF(K313&gt;=Resumo!$B$3,"vigente","vencida"))</f>
        <v>vencida</v>
      </c>
      <c r="N313" s="7" t="n">
        <v>966.400428916663</v>
      </c>
      <c r="O313" s="10"/>
      <c r="P313" s="6" t="s">
        <v>69</v>
      </c>
      <c r="Q313" s="6"/>
      <c r="R313" s="6"/>
      <c r="S313" s="6"/>
      <c r="T313" s="10" t="s">
        <v>1276</v>
      </c>
      <c r="U313" s="12" t="n">
        <v>-8.497027</v>
      </c>
      <c r="V313" s="12" t="n">
        <v>-69.821945</v>
      </c>
    </row>
    <row r="314" customFormat="false" ht="15" hidden="false" customHeight="false" outlineLevel="0" collapsed="false">
      <c r="A314" s="10" t="s">
        <v>1277</v>
      </c>
      <c r="B314" s="10" t="s">
        <v>1278</v>
      </c>
      <c r="C314" s="6" t="s">
        <v>13</v>
      </c>
      <c r="D314" s="6" t="s">
        <v>17</v>
      </c>
      <c r="E314" s="6" t="s">
        <v>30</v>
      </c>
      <c r="F314" s="6" t="s">
        <v>64</v>
      </c>
      <c r="G314" s="6" t="s">
        <v>1233</v>
      </c>
      <c r="H314" s="6" t="s">
        <v>664</v>
      </c>
      <c r="I314" s="6" t="s">
        <v>665</v>
      </c>
      <c r="J314" s="11" t="n">
        <v>44722</v>
      </c>
      <c r="K314" s="11" t="n">
        <v>46183</v>
      </c>
      <c r="L314" s="6" t="s">
        <v>68</v>
      </c>
      <c r="M314" s="6" t="str">
        <f aca="false">IF(K314="","sem data",IF(K314&gt;=Resumo!$B$3,"vigente","vencida"))</f>
        <v>vencida</v>
      </c>
      <c r="N314" s="7" t="n">
        <v>193.226218130567</v>
      </c>
      <c r="O314" s="10" t="s">
        <v>525</v>
      </c>
      <c r="P314" s="6" t="s">
        <v>69</v>
      </c>
      <c r="Q314" s="6"/>
      <c r="R314" s="6"/>
      <c r="S314" s="6"/>
      <c r="T314" s="10" t="s">
        <v>1279</v>
      </c>
      <c r="U314" s="12" t="n">
        <v>-8.618437</v>
      </c>
      <c r="V314" s="12" t="n">
        <v>-69.732533</v>
      </c>
    </row>
    <row r="315" customFormat="false" ht="15" hidden="false" customHeight="false" outlineLevel="0" collapsed="false">
      <c r="A315" s="10" t="s">
        <v>1280</v>
      </c>
      <c r="B315" s="10" t="s">
        <v>1281</v>
      </c>
      <c r="C315" s="6" t="s">
        <v>13</v>
      </c>
      <c r="D315" s="6" t="s">
        <v>17</v>
      </c>
      <c r="E315" s="6" t="s">
        <v>30</v>
      </c>
      <c r="F315" s="6" t="s">
        <v>64</v>
      </c>
      <c r="G315" s="6" t="s">
        <v>121</v>
      </c>
      <c r="H315" s="6" t="s">
        <v>122</v>
      </c>
      <c r="I315" s="6" t="s">
        <v>123</v>
      </c>
      <c r="J315" s="11" t="n">
        <v>44769</v>
      </c>
      <c r="K315" s="11" t="n">
        <v>46230</v>
      </c>
      <c r="L315" s="6" t="s">
        <v>68</v>
      </c>
      <c r="M315" s="6" t="str">
        <f aca="false">IF(K315="","sem data",IF(K315&gt;=Resumo!$B$3,"vigente","vencida"))</f>
        <v>vencida</v>
      </c>
      <c r="N315" s="7" t="n">
        <v>904.094045685053</v>
      </c>
      <c r="O315" s="10"/>
      <c r="P315" s="6" t="s">
        <v>69</v>
      </c>
      <c r="Q315" s="6"/>
      <c r="R315" s="6"/>
      <c r="S315" s="6"/>
      <c r="T315" s="10" t="s">
        <v>1282</v>
      </c>
      <c r="U315" s="12" t="n">
        <v>-8.35818</v>
      </c>
      <c r="V315" s="12" t="n">
        <v>-69.918091</v>
      </c>
    </row>
    <row r="316" customFormat="false" ht="15" hidden="false" customHeight="false" outlineLevel="0" collapsed="false">
      <c r="A316" s="10" t="s">
        <v>1283</v>
      </c>
      <c r="B316" s="10" t="s">
        <v>1284</v>
      </c>
      <c r="C316" s="6" t="s">
        <v>13</v>
      </c>
      <c r="D316" s="6" t="s">
        <v>17</v>
      </c>
      <c r="E316" s="6" t="s">
        <v>30</v>
      </c>
      <c r="F316" s="6" t="s">
        <v>64</v>
      </c>
      <c r="G316" s="6" t="s">
        <v>1233</v>
      </c>
      <c r="H316" s="6" t="s">
        <v>664</v>
      </c>
      <c r="I316" s="6" t="s">
        <v>665</v>
      </c>
      <c r="J316" s="11" t="n">
        <v>45076</v>
      </c>
      <c r="K316" s="11" t="n">
        <v>46537</v>
      </c>
      <c r="L316" s="6" t="s">
        <v>68</v>
      </c>
      <c r="M316" s="6" t="str">
        <f aca="false">IF(K316="","sem data",IF(K316&gt;=Resumo!$B$3,"vigente","vencida"))</f>
        <v>vigente</v>
      </c>
      <c r="N316" s="7" t="n">
        <v>83.059218210462</v>
      </c>
      <c r="O316" s="10" t="s">
        <v>525</v>
      </c>
      <c r="P316" s="6" t="s">
        <v>69</v>
      </c>
      <c r="Q316" s="6"/>
      <c r="R316" s="6"/>
      <c r="S316" s="6"/>
      <c r="T316" s="10" t="s">
        <v>1285</v>
      </c>
      <c r="U316" s="12" t="n">
        <v>-8.602956</v>
      </c>
      <c r="V316" s="12" t="n">
        <v>-69.733311</v>
      </c>
    </row>
    <row r="317" customFormat="false" ht="15" hidden="false" customHeight="false" outlineLevel="0" collapsed="false">
      <c r="A317" s="10" t="s">
        <v>1286</v>
      </c>
      <c r="B317" s="10" t="s">
        <v>1287</v>
      </c>
      <c r="C317" s="6" t="s">
        <v>13</v>
      </c>
      <c r="D317" s="6" t="s">
        <v>17</v>
      </c>
      <c r="E317" s="6" t="s">
        <v>30</v>
      </c>
      <c r="F317" s="6" t="s">
        <v>64</v>
      </c>
      <c r="G317" s="6" t="s">
        <v>1288</v>
      </c>
      <c r="H317" s="6" t="s">
        <v>1289</v>
      </c>
      <c r="I317" s="6" t="s">
        <v>1290</v>
      </c>
      <c r="J317" s="11" t="n">
        <v>45078</v>
      </c>
      <c r="K317" s="11" t="n">
        <v>46539</v>
      </c>
      <c r="L317" s="6" t="s">
        <v>68</v>
      </c>
      <c r="M317" s="6" t="str">
        <f aca="false">IF(K317="","sem data",IF(K317&gt;=Resumo!$B$3,"vigente","vencida"))</f>
        <v>vigente</v>
      </c>
      <c r="N317" s="7" t="n">
        <v>28.9409006910671</v>
      </c>
      <c r="O317" s="10"/>
      <c r="P317" s="6" t="s">
        <v>69</v>
      </c>
      <c r="Q317" s="6"/>
      <c r="R317" s="6"/>
      <c r="S317" s="6"/>
      <c r="T317" s="10" t="s">
        <v>1291</v>
      </c>
      <c r="U317" s="12" t="n">
        <v>-8.581951</v>
      </c>
      <c r="V317" s="12" t="n">
        <v>-69.80238</v>
      </c>
    </row>
    <row r="318" customFormat="false" ht="15" hidden="false" customHeight="false" outlineLevel="0" collapsed="false">
      <c r="A318" s="10" t="s">
        <v>1292</v>
      </c>
      <c r="B318" s="10" t="s">
        <v>1293</v>
      </c>
      <c r="C318" s="6" t="s">
        <v>13</v>
      </c>
      <c r="D318" s="6" t="s">
        <v>17</v>
      </c>
      <c r="E318" s="6" t="s">
        <v>30</v>
      </c>
      <c r="F318" s="6" t="s">
        <v>64</v>
      </c>
      <c r="G318" s="6" t="s">
        <v>121</v>
      </c>
      <c r="H318" s="6" t="s">
        <v>122</v>
      </c>
      <c r="I318" s="6" t="s">
        <v>123</v>
      </c>
      <c r="J318" s="11" t="n">
        <v>45222</v>
      </c>
      <c r="K318" s="11" t="n">
        <v>46683</v>
      </c>
      <c r="L318" s="6" t="s">
        <v>68</v>
      </c>
      <c r="M318" s="6" t="str">
        <f aca="false">IF(K318="","sem data",IF(K318&gt;=Resumo!$B$3,"vigente","vencida"))</f>
        <v>vigente</v>
      </c>
      <c r="N318" s="7" t="n">
        <v>1001.51468461665</v>
      </c>
      <c r="O318" s="10"/>
      <c r="P318" s="6" t="s">
        <v>69</v>
      </c>
      <c r="Q318" s="6"/>
      <c r="R318" s="6"/>
      <c r="S318" s="6"/>
      <c r="T318" s="10" t="s">
        <v>1294</v>
      </c>
      <c r="U318" s="12" t="n">
        <v>-8.391737</v>
      </c>
      <c r="V318" s="12" t="n">
        <v>-69.925223</v>
      </c>
    </row>
    <row r="319" customFormat="false" ht="15" hidden="false" customHeight="false" outlineLevel="0" collapsed="false">
      <c r="A319" s="10" t="s">
        <v>1295</v>
      </c>
      <c r="B319" s="10" t="s">
        <v>1296</v>
      </c>
      <c r="C319" s="6" t="s">
        <v>13</v>
      </c>
      <c r="D319" s="6" t="s">
        <v>17</v>
      </c>
      <c r="E319" s="6" t="s">
        <v>30</v>
      </c>
      <c r="F319" s="6" t="s">
        <v>64</v>
      </c>
      <c r="G319" s="6" t="s">
        <v>494</v>
      </c>
      <c r="H319" s="6" t="s">
        <v>1297</v>
      </c>
      <c r="I319" s="6" t="s">
        <v>589</v>
      </c>
      <c r="J319" s="11" t="n">
        <v>45366</v>
      </c>
      <c r="K319" s="11" t="n">
        <v>46827</v>
      </c>
      <c r="L319" s="6" t="s">
        <v>68</v>
      </c>
      <c r="M319" s="6" t="str">
        <f aca="false">IF(K319="","sem data",IF(K319&gt;=Resumo!$B$3,"vigente","vencida"))</f>
        <v>vigente</v>
      </c>
      <c r="N319" s="7" t="n">
        <v>994.739534352121</v>
      </c>
      <c r="O319" s="10"/>
      <c r="P319" s="6" t="s">
        <v>69</v>
      </c>
      <c r="Q319" s="6"/>
      <c r="R319" s="6"/>
      <c r="S319" s="6"/>
      <c r="T319" s="10" t="s">
        <v>1298</v>
      </c>
      <c r="U319" s="12" t="n">
        <v>-8.908959</v>
      </c>
      <c r="V319" s="12" t="n">
        <v>-69.813227</v>
      </c>
    </row>
    <row r="320" customFormat="false" ht="15" hidden="false" customHeight="false" outlineLevel="0" collapsed="false">
      <c r="A320" s="10" t="s">
        <v>1299</v>
      </c>
      <c r="B320" s="10" t="s">
        <v>1300</v>
      </c>
      <c r="C320" s="6" t="s">
        <v>13</v>
      </c>
      <c r="D320" s="6" t="s">
        <v>17</v>
      </c>
      <c r="E320" s="6" t="s">
        <v>30</v>
      </c>
      <c r="F320" s="6" t="s">
        <v>64</v>
      </c>
      <c r="G320" s="6" t="s">
        <v>587</v>
      </c>
      <c r="H320" s="6" t="s">
        <v>588</v>
      </c>
      <c r="I320" s="6" t="s">
        <v>589</v>
      </c>
      <c r="J320" s="11" t="n">
        <v>45366</v>
      </c>
      <c r="K320" s="11" t="n">
        <v>46827</v>
      </c>
      <c r="L320" s="6" t="s">
        <v>68</v>
      </c>
      <c r="M320" s="6" t="str">
        <f aca="false">IF(K320="","sem data",IF(K320&gt;=Resumo!$B$3,"vigente","vencida"))</f>
        <v>vigente</v>
      </c>
      <c r="N320" s="7" t="n">
        <v>971.378523637954</v>
      </c>
      <c r="O320" s="10"/>
      <c r="P320" s="6" t="s">
        <v>69</v>
      </c>
      <c r="Q320" s="6"/>
      <c r="R320" s="6"/>
      <c r="S320" s="6"/>
      <c r="T320" s="10" t="s">
        <v>1301</v>
      </c>
      <c r="U320" s="12" t="n">
        <v>-8.782032</v>
      </c>
      <c r="V320" s="12" t="n">
        <v>-70.056314</v>
      </c>
    </row>
    <row r="321" customFormat="false" ht="15" hidden="false" customHeight="false" outlineLevel="0" collapsed="false">
      <c r="A321" s="10" t="s">
        <v>1302</v>
      </c>
      <c r="B321" s="10" t="s">
        <v>1303</v>
      </c>
      <c r="C321" s="6" t="s">
        <v>13</v>
      </c>
      <c r="D321" s="6" t="s">
        <v>17</v>
      </c>
      <c r="E321" s="6" t="s">
        <v>30</v>
      </c>
      <c r="F321" s="6" t="s">
        <v>64</v>
      </c>
      <c r="G321" s="6" t="s">
        <v>1304</v>
      </c>
      <c r="H321" s="6" t="s">
        <v>1305</v>
      </c>
      <c r="I321" s="6" t="s">
        <v>1306</v>
      </c>
      <c r="J321" s="11" t="n">
        <v>45699</v>
      </c>
      <c r="K321" s="11" t="n">
        <v>47160</v>
      </c>
      <c r="L321" s="6" t="s">
        <v>68</v>
      </c>
      <c r="M321" s="6" t="str">
        <f aca="false">IF(K321="","sem data",IF(K321&gt;=Resumo!$B$3,"vigente","vencida"))</f>
        <v>vigente</v>
      </c>
      <c r="N321" s="7" t="n">
        <v>73.6622817360499</v>
      </c>
      <c r="O321" s="10"/>
      <c r="P321" s="6" t="s">
        <v>69</v>
      </c>
      <c r="Q321" s="6"/>
      <c r="R321" s="6"/>
      <c r="S321" s="6"/>
      <c r="T321" s="10" t="s">
        <v>1307</v>
      </c>
      <c r="U321" s="12" t="n">
        <v>-8.272127</v>
      </c>
      <c r="V321" s="12" t="n">
        <v>-70.222874</v>
      </c>
    </row>
    <row r="322" customFormat="false" ht="15" hidden="false" customHeight="false" outlineLevel="0" collapsed="false">
      <c r="A322" s="10" t="s">
        <v>1308</v>
      </c>
      <c r="B322" s="10" t="s">
        <v>1309</v>
      </c>
      <c r="C322" s="6" t="s">
        <v>13</v>
      </c>
      <c r="D322" s="6" t="s">
        <v>17</v>
      </c>
      <c r="E322" s="6" t="s">
        <v>30</v>
      </c>
      <c r="F322" s="6" t="s">
        <v>64</v>
      </c>
      <c r="G322" s="6" t="s">
        <v>570</v>
      </c>
      <c r="H322" s="6" t="s">
        <v>571</v>
      </c>
      <c r="I322" s="6" t="s">
        <v>572</v>
      </c>
      <c r="J322" s="11" t="n">
        <v>45723</v>
      </c>
      <c r="K322" s="11" t="n">
        <v>47184</v>
      </c>
      <c r="L322" s="6" t="s">
        <v>68</v>
      </c>
      <c r="M322" s="6" t="str">
        <f aca="false">IF(K322="","sem data",IF(K322&gt;=Resumo!$B$3,"vigente","vencida"))</f>
        <v>vigente</v>
      </c>
      <c r="N322" s="7" t="n">
        <v>583.260891123958</v>
      </c>
      <c r="O322" s="10" t="s">
        <v>573</v>
      </c>
      <c r="P322" s="6" t="s">
        <v>69</v>
      </c>
      <c r="Q322" s="6"/>
      <c r="R322" s="6"/>
      <c r="S322" s="6"/>
      <c r="T322" s="10" t="s">
        <v>1310</v>
      </c>
      <c r="U322" s="12" t="n">
        <v>-8.440452</v>
      </c>
      <c r="V322" s="12" t="n">
        <v>-70.025712</v>
      </c>
    </row>
    <row r="323" customFormat="false" ht="15" hidden="false" customHeight="false" outlineLevel="0" collapsed="false">
      <c r="A323" s="10" t="s">
        <v>1311</v>
      </c>
      <c r="B323" s="10" t="s">
        <v>1312</v>
      </c>
      <c r="C323" s="6" t="s">
        <v>13</v>
      </c>
      <c r="D323" s="6" t="s">
        <v>17</v>
      </c>
      <c r="E323" s="6" t="s">
        <v>30</v>
      </c>
      <c r="F323" s="6" t="s">
        <v>64</v>
      </c>
      <c r="G323" s="6" t="s">
        <v>1313</v>
      </c>
      <c r="H323" s="6" t="s">
        <v>1314</v>
      </c>
      <c r="I323" s="6" t="s">
        <v>1315</v>
      </c>
      <c r="J323" s="11" t="n">
        <v>45792</v>
      </c>
      <c r="K323" s="11" t="n">
        <v>46522</v>
      </c>
      <c r="L323" s="6" t="s">
        <v>68</v>
      </c>
      <c r="M323" s="6" t="str">
        <f aca="false">IF(K323="","sem data",IF(K323&gt;=Resumo!$B$3,"vigente","vencida"))</f>
        <v>vigente</v>
      </c>
      <c r="N323" s="7" t="n">
        <v>931.665953273658</v>
      </c>
      <c r="O323" s="10"/>
      <c r="P323" s="6" t="s">
        <v>69</v>
      </c>
      <c r="Q323" s="6"/>
      <c r="R323" s="6"/>
      <c r="S323" s="6"/>
      <c r="T323" s="10" t="s">
        <v>1316</v>
      </c>
      <c r="U323" s="12" t="n">
        <v>-8.859062</v>
      </c>
      <c r="V323" s="12" t="n">
        <v>-71.207728</v>
      </c>
    </row>
    <row r="324" customFormat="false" ht="15" hidden="false" customHeight="false" outlineLevel="0" collapsed="false">
      <c r="A324" s="10" t="s">
        <v>1317</v>
      </c>
      <c r="B324" s="10" t="s">
        <v>1318</v>
      </c>
      <c r="C324" s="6" t="s">
        <v>13</v>
      </c>
      <c r="D324" s="6" t="s">
        <v>17</v>
      </c>
      <c r="E324" s="6" t="s">
        <v>30</v>
      </c>
      <c r="F324" s="6" t="s">
        <v>64</v>
      </c>
      <c r="G324" s="6" t="s">
        <v>529</v>
      </c>
      <c r="H324" s="6" t="s">
        <v>524</v>
      </c>
      <c r="I324" s="6" t="s">
        <v>132</v>
      </c>
      <c r="J324" s="11" t="n">
        <v>45895</v>
      </c>
      <c r="K324" s="11" t="n">
        <v>46625</v>
      </c>
      <c r="L324" s="6" t="s">
        <v>68</v>
      </c>
      <c r="M324" s="6" t="str">
        <f aca="false">IF(K324="","sem data",IF(K324&gt;=Resumo!$B$3,"vigente","vencida"))</f>
        <v>vigente</v>
      </c>
      <c r="N324" s="7" t="n">
        <v>325.892614985049</v>
      </c>
      <c r="O324" s="10"/>
      <c r="P324" s="6" t="s">
        <v>69</v>
      </c>
      <c r="Q324" s="6"/>
      <c r="R324" s="6"/>
      <c r="S324" s="6"/>
      <c r="T324" s="10" t="s">
        <v>1319</v>
      </c>
      <c r="U324" s="12" t="n">
        <v>-8.438573</v>
      </c>
      <c r="V324" s="12" t="n">
        <v>-69.751669</v>
      </c>
    </row>
    <row r="325" customFormat="false" ht="15" hidden="false" customHeight="false" outlineLevel="0" collapsed="false">
      <c r="A325" s="10" t="s">
        <v>1320</v>
      </c>
      <c r="B325" s="10" t="s">
        <v>1321</v>
      </c>
      <c r="C325" s="6" t="s">
        <v>13</v>
      </c>
      <c r="D325" s="6" t="s">
        <v>17</v>
      </c>
      <c r="E325" s="6" t="s">
        <v>30</v>
      </c>
      <c r="F325" s="6" t="s">
        <v>64</v>
      </c>
      <c r="G325" s="6" t="s">
        <v>1322</v>
      </c>
      <c r="H325" s="6" t="s">
        <v>1323</v>
      </c>
      <c r="I325" s="6" t="s">
        <v>1324</v>
      </c>
      <c r="J325" s="11" t="n">
        <v>46142</v>
      </c>
      <c r="K325" s="11" t="n">
        <v>46873</v>
      </c>
      <c r="L325" s="6" t="s">
        <v>68</v>
      </c>
      <c r="M325" s="6" t="str">
        <f aca="false">IF(K325="","sem data",IF(K325&gt;=Resumo!$B$3,"vigente","vencida"))</f>
        <v>vigente</v>
      </c>
      <c r="N325" s="7" t="n">
        <v>884.263375378469</v>
      </c>
      <c r="O325" s="10"/>
      <c r="P325" s="6" t="s">
        <v>69</v>
      </c>
      <c r="Q325" s="6"/>
      <c r="R325" s="6"/>
      <c r="S325" s="6"/>
      <c r="T325" s="10" t="s">
        <v>1325</v>
      </c>
      <c r="U325" s="12" t="n">
        <v>-8.457447</v>
      </c>
      <c r="V325" s="12" t="n">
        <v>-69.729118</v>
      </c>
    </row>
    <row r="326" customFormat="false" ht="15" hidden="false" customHeight="false" outlineLevel="0" collapsed="false">
      <c r="A326" s="10" t="s">
        <v>1326</v>
      </c>
      <c r="B326" s="10" t="s">
        <v>1327</v>
      </c>
      <c r="C326" s="6" t="s">
        <v>13</v>
      </c>
      <c r="D326" s="6" t="s">
        <v>17</v>
      </c>
      <c r="E326" s="6" t="s">
        <v>30</v>
      </c>
      <c r="F326" s="6" t="s">
        <v>64</v>
      </c>
      <c r="G326" s="6" t="s">
        <v>1328</v>
      </c>
      <c r="H326" s="6" t="s">
        <v>131</v>
      </c>
      <c r="I326" s="6" t="s">
        <v>132</v>
      </c>
      <c r="J326" s="11" t="n">
        <v>46154</v>
      </c>
      <c r="K326" s="11" t="n">
        <v>46885</v>
      </c>
      <c r="L326" s="6" t="s">
        <v>68</v>
      </c>
      <c r="M326" s="6" t="str">
        <f aca="false">IF(K326="","sem data",IF(K326&gt;=Resumo!$B$3,"vigente","vencida"))</f>
        <v>vigente</v>
      </c>
      <c r="N326" s="7" t="n">
        <v>870.328027179161</v>
      </c>
      <c r="O326" s="10"/>
      <c r="P326" s="6" t="s">
        <v>69</v>
      </c>
      <c r="Q326" s="6"/>
      <c r="R326" s="6"/>
      <c r="S326" s="6"/>
      <c r="T326" s="10" t="s">
        <v>1329</v>
      </c>
      <c r="U326" s="12" t="n">
        <v>-8.519515</v>
      </c>
      <c r="V326" s="12" t="n">
        <v>-69.931871</v>
      </c>
    </row>
    <row r="327" customFormat="false" ht="15" hidden="false" customHeight="false" outlineLevel="0" collapsed="false">
      <c r="A327" s="10" t="s">
        <v>1330</v>
      </c>
      <c r="B327" s="10" t="s">
        <v>1331</v>
      </c>
      <c r="C327" s="6" t="s">
        <v>13</v>
      </c>
      <c r="D327" s="6" t="s">
        <v>17</v>
      </c>
      <c r="E327" s="6" t="s">
        <v>30</v>
      </c>
      <c r="F327" s="6" t="s">
        <v>64</v>
      </c>
      <c r="G327" s="6" t="s">
        <v>1322</v>
      </c>
      <c r="H327" s="6" t="s">
        <v>1323</v>
      </c>
      <c r="I327" s="6" t="s">
        <v>1324</v>
      </c>
      <c r="J327" s="11" t="n">
        <v>46203</v>
      </c>
      <c r="K327" s="11" t="n">
        <v>46934</v>
      </c>
      <c r="L327" s="6" t="s">
        <v>68</v>
      </c>
      <c r="M327" s="6" t="str">
        <f aca="false">IF(K327="","sem data",IF(K327&gt;=Resumo!$B$3,"vigente","vencida"))</f>
        <v>vigente</v>
      </c>
      <c r="N327" s="7" t="n">
        <v>370.680783666495</v>
      </c>
      <c r="O327" s="10"/>
      <c r="P327" s="6" t="s">
        <v>69</v>
      </c>
      <c r="Q327" s="6"/>
      <c r="R327" s="6"/>
      <c r="S327" s="6"/>
      <c r="T327" s="10" t="s">
        <v>1332</v>
      </c>
      <c r="U327" s="12" t="n">
        <v>-8.450019</v>
      </c>
      <c r="V327" s="12" t="n">
        <v>-69.71572</v>
      </c>
    </row>
    <row r="328" customFormat="false" ht="15" hidden="false" customHeight="false" outlineLevel="0" collapsed="false">
      <c r="A328" s="10" t="s">
        <v>1333</v>
      </c>
      <c r="B328" s="10" t="s">
        <v>1334</v>
      </c>
      <c r="C328" s="6" t="s">
        <v>13</v>
      </c>
      <c r="D328" s="6" t="s">
        <v>17</v>
      </c>
      <c r="E328" s="6" t="s">
        <v>30</v>
      </c>
      <c r="F328" s="6" t="s">
        <v>64</v>
      </c>
      <c r="G328" s="6" t="s">
        <v>1335</v>
      </c>
      <c r="H328" s="6" t="s">
        <v>1336</v>
      </c>
      <c r="I328" s="6" t="s">
        <v>1337</v>
      </c>
      <c r="J328" s="11" t="n">
        <v>46224</v>
      </c>
      <c r="K328" s="11" t="n">
        <v>46955</v>
      </c>
      <c r="L328" s="6" t="s">
        <v>68</v>
      </c>
      <c r="M328" s="6" t="str">
        <f aca="false">IF(K328="","sem data",IF(K328&gt;=Resumo!$B$3,"vigente","vencida"))</f>
        <v>vigente</v>
      </c>
      <c r="N328" s="7" t="n">
        <v>356.878965527501</v>
      </c>
      <c r="O328" s="10"/>
      <c r="P328" s="6" t="s">
        <v>69</v>
      </c>
      <c r="Q328" s="6"/>
      <c r="R328" s="6"/>
      <c r="S328" s="6"/>
      <c r="T328" s="10" t="s">
        <v>1338</v>
      </c>
      <c r="U328" s="12" t="n">
        <v>-8.588363</v>
      </c>
      <c r="V328" s="12" t="n">
        <v>-69.746734</v>
      </c>
    </row>
    <row r="329" customFormat="false" ht="15" hidden="false" customHeight="false" outlineLevel="0" collapsed="false">
      <c r="A329" s="10" t="s">
        <v>1339</v>
      </c>
      <c r="B329" s="10" t="s">
        <v>1340</v>
      </c>
      <c r="C329" s="6" t="s">
        <v>13</v>
      </c>
      <c r="D329" s="6" t="s">
        <v>17</v>
      </c>
      <c r="E329" s="6" t="s">
        <v>31</v>
      </c>
      <c r="F329" s="6" t="s">
        <v>64</v>
      </c>
      <c r="G329" s="6" t="s">
        <v>685</v>
      </c>
      <c r="H329" s="6" t="s">
        <v>686</v>
      </c>
      <c r="I329" s="6" t="s">
        <v>687</v>
      </c>
      <c r="J329" s="11" t="n">
        <v>44015</v>
      </c>
      <c r="K329" s="11" t="n">
        <v>45476</v>
      </c>
      <c r="L329" s="6" t="s">
        <v>68</v>
      </c>
      <c r="M329" s="6" t="str">
        <f aca="false">IF(K329="","sem data",IF(K329&gt;=Resumo!$B$3,"vigente","vencida"))</f>
        <v>vencida</v>
      </c>
      <c r="N329" s="7" t="n">
        <v>214.220965111565</v>
      </c>
      <c r="O329" s="10" t="s">
        <v>688</v>
      </c>
      <c r="P329" s="6" t="s">
        <v>69</v>
      </c>
      <c r="Q329" s="6"/>
      <c r="R329" s="6"/>
      <c r="S329" s="6"/>
      <c r="T329" s="10" t="s">
        <v>1341</v>
      </c>
      <c r="U329" s="12" t="n">
        <v>-7.673738</v>
      </c>
      <c r="V329" s="12" t="n">
        <v>-73.110006</v>
      </c>
    </row>
    <row r="330" customFormat="false" ht="15" hidden="false" customHeight="false" outlineLevel="0" collapsed="false">
      <c r="A330" s="10" t="s">
        <v>1342</v>
      </c>
      <c r="B330" s="10" t="s">
        <v>1343</v>
      </c>
      <c r="C330" s="6" t="s">
        <v>13</v>
      </c>
      <c r="D330" s="6" t="s">
        <v>17</v>
      </c>
      <c r="E330" s="6" t="s">
        <v>32</v>
      </c>
      <c r="F330" s="6" t="s">
        <v>64</v>
      </c>
      <c r="G330" s="6" t="s">
        <v>1344</v>
      </c>
      <c r="H330" s="6" t="s">
        <v>137</v>
      </c>
      <c r="I330" s="6" t="s">
        <v>138</v>
      </c>
      <c r="J330" s="11" t="n">
        <v>45642</v>
      </c>
      <c r="K330" s="11" t="n">
        <v>46372</v>
      </c>
      <c r="L330" s="6" t="s">
        <v>68</v>
      </c>
      <c r="M330" s="6" t="str">
        <f aca="false">IF(K330="","sem data",IF(K330&gt;=Resumo!$B$3,"vigente","vencida"))</f>
        <v>vigente</v>
      </c>
      <c r="N330" s="7" t="n">
        <v>453.452455546188</v>
      </c>
      <c r="O330" s="10"/>
      <c r="P330" s="6" t="s">
        <v>69</v>
      </c>
      <c r="Q330" s="6"/>
      <c r="R330" s="6"/>
      <c r="S330" s="6"/>
      <c r="T330" s="10" t="s">
        <v>1345</v>
      </c>
      <c r="U330" s="12" t="n">
        <v>-8.846929</v>
      </c>
      <c r="V330" s="12" t="n">
        <v>-69.068916</v>
      </c>
    </row>
    <row r="331" customFormat="false" ht="15" hidden="false" customHeight="false" outlineLevel="0" collapsed="false">
      <c r="A331" s="10" t="s">
        <v>1346</v>
      </c>
      <c r="B331" s="10" t="s">
        <v>1347</v>
      </c>
      <c r="C331" s="6" t="s">
        <v>13</v>
      </c>
      <c r="D331" s="6" t="s">
        <v>17</v>
      </c>
      <c r="E331" s="6" t="s">
        <v>33</v>
      </c>
      <c r="F331" s="6" t="s">
        <v>64</v>
      </c>
      <c r="G331" s="6" t="s">
        <v>1348</v>
      </c>
      <c r="H331" s="6" t="s">
        <v>116</v>
      </c>
      <c r="I331" s="6" t="s">
        <v>117</v>
      </c>
      <c r="J331" s="11" t="n">
        <v>44217</v>
      </c>
      <c r="K331" s="11" t="n">
        <v>45678</v>
      </c>
      <c r="L331" s="6" t="s">
        <v>68</v>
      </c>
      <c r="M331" s="6" t="str">
        <f aca="false">IF(K331="","sem data",IF(K331&gt;=Resumo!$B$3,"vigente","vencida"))</f>
        <v>vencida</v>
      </c>
      <c r="N331" s="7" t="n">
        <v>19.3846752787154</v>
      </c>
      <c r="O331" s="10"/>
      <c r="P331" s="6" t="s">
        <v>69</v>
      </c>
      <c r="Q331" s="6"/>
      <c r="R331" s="6"/>
      <c r="S331" s="6"/>
      <c r="T331" s="10" t="s">
        <v>1349</v>
      </c>
      <c r="U331" s="12" t="n">
        <v>-10.213376</v>
      </c>
      <c r="V331" s="12" t="n">
        <v>-67.451652</v>
      </c>
    </row>
    <row r="332" customFormat="false" ht="15" hidden="false" customHeight="false" outlineLevel="0" collapsed="false">
      <c r="A332" s="10" t="s">
        <v>1350</v>
      </c>
      <c r="B332" s="10" t="s">
        <v>1351</v>
      </c>
      <c r="C332" s="6" t="s">
        <v>13</v>
      </c>
      <c r="D332" s="6" t="s">
        <v>17</v>
      </c>
      <c r="E332" s="6" t="s">
        <v>34</v>
      </c>
      <c r="F332" s="6" t="s">
        <v>64</v>
      </c>
      <c r="G332" s="6" t="s">
        <v>738</v>
      </c>
      <c r="H332" s="6" t="s">
        <v>428</v>
      </c>
      <c r="I332" s="6" t="s">
        <v>429</v>
      </c>
      <c r="J332" s="11" t="n">
        <v>45695</v>
      </c>
      <c r="K332" s="11" t="n">
        <v>46425</v>
      </c>
      <c r="L332" s="6" t="s">
        <v>68</v>
      </c>
      <c r="M332" s="6" t="str">
        <f aca="false">IF(K332="","sem data",IF(K332&gt;=Resumo!$B$3,"vigente","vencida"))</f>
        <v>vigente</v>
      </c>
      <c r="N332" s="7" t="n">
        <v>276.163451924809</v>
      </c>
      <c r="O332" s="10" t="s">
        <v>739</v>
      </c>
      <c r="P332" s="6" t="s">
        <v>69</v>
      </c>
      <c r="Q332" s="6"/>
      <c r="R332" s="6"/>
      <c r="S332" s="6"/>
      <c r="T332" s="10" t="s">
        <v>1352</v>
      </c>
      <c r="U332" s="12" t="n">
        <v>-9.369107</v>
      </c>
      <c r="V332" s="12" t="n">
        <v>-68.002355</v>
      </c>
    </row>
    <row r="333" customFormat="false" ht="15" hidden="false" customHeight="false" outlineLevel="0" collapsed="false">
      <c r="A333" s="10" t="s">
        <v>1353</v>
      </c>
      <c r="B333" s="10" t="s">
        <v>1354</v>
      </c>
      <c r="C333" s="6" t="s">
        <v>13</v>
      </c>
      <c r="D333" s="6" t="s">
        <v>17</v>
      </c>
      <c r="E333" s="6" t="s">
        <v>34</v>
      </c>
      <c r="F333" s="6" t="s">
        <v>64</v>
      </c>
      <c r="G333" s="6" t="s">
        <v>757</v>
      </c>
      <c r="H333" s="6" t="s">
        <v>419</v>
      </c>
      <c r="I333" s="6" t="s">
        <v>420</v>
      </c>
      <c r="J333" s="11" t="n">
        <v>45712</v>
      </c>
      <c r="K333" s="11" t="n">
        <v>47173</v>
      </c>
      <c r="L333" s="6" t="s">
        <v>68</v>
      </c>
      <c r="M333" s="6" t="str">
        <f aca="false">IF(K333="","sem data",IF(K333&gt;=Resumo!$B$3,"vigente","vencida"))</f>
        <v>vigente</v>
      </c>
      <c r="N333" s="7" t="n">
        <v>197.461940123136</v>
      </c>
      <c r="O333" s="10" t="s">
        <v>754</v>
      </c>
      <c r="P333" s="6" t="s">
        <v>69</v>
      </c>
      <c r="Q333" s="6"/>
      <c r="R333" s="6"/>
      <c r="S333" s="6"/>
      <c r="T333" s="10" t="s">
        <v>1355</v>
      </c>
      <c r="U333" s="12" t="n">
        <v>-9.430788</v>
      </c>
      <c r="V333" s="12" t="n">
        <v>-68.003292</v>
      </c>
    </row>
    <row r="334" customFormat="false" ht="15" hidden="false" customHeight="false" outlineLevel="0" collapsed="false">
      <c r="A334" s="10" t="s">
        <v>1356</v>
      </c>
      <c r="B334" s="10" t="s">
        <v>1357</v>
      </c>
      <c r="C334" s="6" t="s">
        <v>13</v>
      </c>
      <c r="D334" s="6" t="s">
        <v>17</v>
      </c>
      <c r="E334" s="6" t="s">
        <v>35</v>
      </c>
      <c r="F334" s="6" t="s">
        <v>64</v>
      </c>
      <c r="G334" s="6" t="s">
        <v>1358</v>
      </c>
      <c r="H334" s="6" t="s">
        <v>1359</v>
      </c>
      <c r="I334" s="6" t="s">
        <v>1360</v>
      </c>
      <c r="J334" s="11" t="n">
        <v>44706</v>
      </c>
      <c r="K334" s="11" t="n">
        <v>46167</v>
      </c>
      <c r="L334" s="6" t="s">
        <v>68</v>
      </c>
      <c r="M334" s="6" t="str">
        <f aca="false">IF(K334="","sem data",IF(K334&gt;=Resumo!$B$3,"vigente","vencida"))</f>
        <v>vencida</v>
      </c>
      <c r="N334" s="7" t="n">
        <v>33.7422093182327</v>
      </c>
      <c r="O334" s="10"/>
      <c r="P334" s="6" t="s">
        <v>69</v>
      </c>
      <c r="Q334" s="6"/>
      <c r="R334" s="6"/>
      <c r="S334" s="6"/>
      <c r="T334" s="10" t="s">
        <v>1361</v>
      </c>
      <c r="U334" s="12" t="n">
        <v>-8.358755</v>
      </c>
      <c r="V334" s="12" t="n">
        <v>-72.795515</v>
      </c>
    </row>
    <row r="335" customFormat="false" ht="15" hidden="false" customHeight="false" outlineLevel="0" collapsed="false">
      <c r="A335" s="10" t="s">
        <v>1362</v>
      </c>
      <c r="B335" s="10" t="s">
        <v>1363</v>
      </c>
      <c r="C335" s="6" t="s">
        <v>13</v>
      </c>
      <c r="D335" s="6" t="s">
        <v>17</v>
      </c>
      <c r="E335" s="6" t="s">
        <v>36</v>
      </c>
      <c r="F335" s="6" t="s">
        <v>64</v>
      </c>
      <c r="G335" s="6" t="s">
        <v>1364</v>
      </c>
      <c r="H335" s="6" t="s">
        <v>1365</v>
      </c>
      <c r="I335" s="6" t="s">
        <v>1366</v>
      </c>
      <c r="J335" s="11" t="n">
        <v>44117</v>
      </c>
      <c r="K335" s="11" t="n">
        <v>45578</v>
      </c>
      <c r="L335" s="6" t="s">
        <v>68</v>
      </c>
      <c r="M335" s="6" t="str">
        <f aca="false">IF(K335="","sem data",IF(K335&gt;=Resumo!$B$3,"vigente","vencida"))</f>
        <v>vencida</v>
      </c>
      <c r="N335" s="7" t="n">
        <v>272.50461394651</v>
      </c>
      <c r="O335" s="10" t="s">
        <v>1367</v>
      </c>
      <c r="P335" s="6" t="s">
        <v>69</v>
      </c>
      <c r="Q335" s="6"/>
      <c r="R335" s="6"/>
      <c r="S335" s="6"/>
      <c r="T335" s="10" t="s">
        <v>1368</v>
      </c>
      <c r="U335" s="12" t="n">
        <v>-9.904118</v>
      </c>
      <c r="V335" s="12" t="n">
        <v>-68.549679</v>
      </c>
    </row>
    <row r="336" customFormat="false" ht="15" hidden="false" customHeight="false" outlineLevel="0" collapsed="false">
      <c r="A336" s="10" t="s">
        <v>1369</v>
      </c>
      <c r="B336" s="10" t="s">
        <v>1370</v>
      </c>
      <c r="C336" s="6" t="s">
        <v>13</v>
      </c>
      <c r="D336" s="6" t="s">
        <v>17</v>
      </c>
      <c r="E336" s="6" t="s">
        <v>36</v>
      </c>
      <c r="F336" s="6" t="s">
        <v>64</v>
      </c>
      <c r="G336" s="6" t="s">
        <v>893</v>
      </c>
      <c r="H336" s="6" t="s">
        <v>832</v>
      </c>
      <c r="I336" s="6" t="s">
        <v>833</v>
      </c>
      <c r="J336" s="11" t="n">
        <v>44363</v>
      </c>
      <c r="K336" s="11" t="n">
        <v>45824</v>
      </c>
      <c r="L336" s="6" t="s">
        <v>68</v>
      </c>
      <c r="M336" s="6" t="str">
        <f aca="false">IF(K336="","sem data",IF(K336&gt;=Resumo!$B$3,"vigente","vencida"))</f>
        <v>vencida</v>
      </c>
      <c r="N336" s="7" t="n">
        <v>950.797112178909</v>
      </c>
      <c r="O336" s="10"/>
      <c r="P336" s="6" t="s">
        <v>69</v>
      </c>
      <c r="Q336" s="6"/>
      <c r="R336" s="6"/>
      <c r="S336" s="6"/>
      <c r="T336" s="10" t="s">
        <v>1371</v>
      </c>
      <c r="U336" s="12" t="n">
        <v>-10.084397</v>
      </c>
      <c r="V336" s="12" t="n">
        <v>-68.387071</v>
      </c>
    </row>
    <row r="337" customFormat="false" ht="15" hidden="false" customHeight="false" outlineLevel="0" collapsed="false">
      <c r="A337" s="10" t="s">
        <v>1372</v>
      </c>
      <c r="B337" s="10" t="s">
        <v>1373</v>
      </c>
      <c r="C337" s="6" t="s">
        <v>13</v>
      </c>
      <c r="D337" s="6" t="s">
        <v>17</v>
      </c>
      <c r="E337" s="6" t="s">
        <v>36</v>
      </c>
      <c r="F337" s="6" t="s">
        <v>64</v>
      </c>
      <c r="G337" s="6" t="s">
        <v>1374</v>
      </c>
      <c r="H337" s="6" t="s">
        <v>1375</v>
      </c>
      <c r="I337" s="6" t="s">
        <v>1376</v>
      </c>
      <c r="J337" s="11" t="n">
        <v>44375</v>
      </c>
      <c r="K337" s="11" t="n">
        <v>45836</v>
      </c>
      <c r="L337" s="6" t="s">
        <v>68</v>
      </c>
      <c r="M337" s="6" t="str">
        <f aca="false">IF(K337="","sem data",IF(K337&gt;=Resumo!$B$3,"vigente","vencida"))</f>
        <v>vencida</v>
      </c>
      <c r="N337" s="7" t="n">
        <v>768.233052401223</v>
      </c>
      <c r="O337" s="10" t="s">
        <v>1377</v>
      </c>
      <c r="P337" s="6" t="s">
        <v>69</v>
      </c>
      <c r="Q337" s="6"/>
      <c r="R337" s="6"/>
      <c r="S337" s="6"/>
      <c r="T337" s="10" t="s">
        <v>1378</v>
      </c>
      <c r="U337" s="12" t="n">
        <v>-10.160788</v>
      </c>
      <c r="V337" s="12" t="n">
        <v>-68.24357</v>
      </c>
    </row>
    <row r="338" customFormat="false" ht="15" hidden="false" customHeight="false" outlineLevel="0" collapsed="false">
      <c r="A338" s="10" t="s">
        <v>1379</v>
      </c>
      <c r="B338" s="10" t="s">
        <v>1380</v>
      </c>
      <c r="C338" s="6" t="s">
        <v>13</v>
      </c>
      <c r="D338" s="6" t="s">
        <v>17</v>
      </c>
      <c r="E338" s="6" t="s">
        <v>36</v>
      </c>
      <c r="F338" s="6" t="s">
        <v>64</v>
      </c>
      <c r="G338" s="6" t="s">
        <v>1381</v>
      </c>
      <c r="H338" s="6" t="s">
        <v>1382</v>
      </c>
      <c r="I338" s="6" t="s">
        <v>1383</v>
      </c>
      <c r="J338" s="11" t="n">
        <v>44376</v>
      </c>
      <c r="K338" s="11" t="n">
        <v>45837</v>
      </c>
      <c r="L338" s="6" t="s">
        <v>68</v>
      </c>
      <c r="M338" s="6" t="str">
        <f aca="false">IF(K338="","sem data",IF(K338&gt;=Resumo!$B$3,"vigente","vencida"))</f>
        <v>vencida</v>
      </c>
      <c r="N338" s="7" t="n">
        <v>190.418687664511</v>
      </c>
      <c r="O338" s="10" t="s">
        <v>1384</v>
      </c>
      <c r="P338" s="6" t="s">
        <v>69</v>
      </c>
      <c r="Q338" s="6"/>
      <c r="R338" s="6"/>
      <c r="S338" s="6"/>
      <c r="T338" s="10" t="s">
        <v>1385</v>
      </c>
      <c r="U338" s="12" t="n">
        <v>-9.995073</v>
      </c>
      <c r="V338" s="12" t="n">
        <v>-68.675776</v>
      </c>
    </row>
    <row r="339" customFormat="false" ht="15" hidden="false" customHeight="false" outlineLevel="0" collapsed="false">
      <c r="A339" s="10" t="s">
        <v>1386</v>
      </c>
      <c r="B339" s="10" t="s">
        <v>1387</v>
      </c>
      <c r="C339" s="6" t="s">
        <v>13</v>
      </c>
      <c r="D339" s="6" t="s">
        <v>17</v>
      </c>
      <c r="E339" s="6" t="s">
        <v>36</v>
      </c>
      <c r="F339" s="6" t="s">
        <v>64</v>
      </c>
      <c r="G339" s="6" t="s">
        <v>1388</v>
      </c>
      <c r="H339" s="6" t="s">
        <v>1382</v>
      </c>
      <c r="I339" s="6" t="s">
        <v>1383</v>
      </c>
      <c r="J339" s="11" t="n">
        <v>44376</v>
      </c>
      <c r="K339" s="11" t="n">
        <v>45837</v>
      </c>
      <c r="L339" s="6" t="s">
        <v>68</v>
      </c>
      <c r="M339" s="6" t="str">
        <f aca="false">IF(K339="","sem data",IF(K339&gt;=Resumo!$B$3,"vigente","vencida"))</f>
        <v>vencida</v>
      </c>
      <c r="N339" s="7" t="n">
        <v>290.093728014431</v>
      </c>
      <c r="O339" s="10" t="s">
        <v>1389</v>
      </c>
      <c r="P339" s="6" t="s">
        <v>69</v>
      </c>
      <c r="Q339" s="6"/>
      <c r="R339" s="6"/>
      <c r="S339" s="6"/>
      <c r="T339" s="10" t="s">
        <v>1390</v>
      </c>
      <c r="U339" s="12" t="n">
        <v>-9.997299</v>
      </c>
      <c r="V339" s="12" t="n">
        <v>-68.682993</v>
      </c>
    </row>
    <row r="340" customFormat="false" ht="15" hidden="false" customHeight="false" outlineLevel="0" collapsed="false">
      <c r="A340" s="10" t="s">
        <v>1391</v>
      </c>
      <c r="B340" s="10" t="s">
        <v>1392</v>
      </c>
      <c r="C340" s="6" t="s">
        <v>13</v>
      </c>
      <c r="D340" s="6" t="s">
        <v>17</v>
      </c>
      <c r="E340" s="6" t="s">
        <v>36</v>
      </c>
      <c r="F340" s="6" t="s">
        <v>64</v>
      </c>
      <c r="G340" s="6" t="s">
        <v>1393</v>
      </c>
      <c r="H340" s="6" t="s">
        <v>1394</v>
      </c>
      <c r="I340" s="6" t="s">
        <v>1395</v>
      </c>
      <c r="J340" s="11" t="n">
        <v>44439</v>
      </c>
      <c r="K340" s="11" t="n">
        <v>45900</v>
      </c>
      <c r="L340" s="6" t="s">
        <v>68</v>
      </c>
      <c r="M340" s="6" t="str">
        <f aca="false">IF(K340="","sem data",IF(K340&gt;=Resumo!$B$3,"vigente","vencida"))</f>
        <v>vencida</v>
      </c>
      <c r="N340" s="7" t="n">
        <v>420.986810073882</v>
      </c>
      <c r="O340" s="10" t="s">
        <v>1396</v>
      </c>
      <c r="P340" s="6" t="s">
        <v>69</v>
      </c>
      <c r="Q340" s="6"/>
      <c r="R340" s="6"/>
      <c r="S340" s="6"/>
      <c r="T340" s="10" t="s">
        <v>1397</v>
      </c>
      <c r="U340" s="12" t="n">
        <v>-9.951498</v>
      </c>
      <c r="V340" s="12" t="n">
        <v>-68.491417</v>
      </c>
    </row>
    <row r="341" customFormat="false" ht="15" hidden="false" customHeight="false" outlineLevel="0" collapsed="false">
      <c r="A341" s="10" t="s">
        <v>1398</v>
      </c>
      <c r="B341" s="10" t="s">
        <v>1399</v>
      </c>
      <c r="C341" s="6" t="s">
        <v>13</v>
      </c>
      <c r="D341" s="6" t="s">
        <v>17</v>
      </c>
      <c r="E341" s="6" t="s">
        <v>36</v>
      </c>
      <c r="F341" s="6" t="s">
        <v>64</v>
      </c>
      <c r="G341" s="6" t="s">
        <v>867</v>
      </c>
      <c r="H341" s="6" t="s">
        <v>868</v>
      </c>
      <c r="I341" s="6" t="s">
        <v>869</v>
      </c>
      <c r="J341" s="11" t="n">
        <v>44701</v>
      </c>
      <c r="K341" s="11" t="n">
        <v>46162</v>
      </c>
      <c r="L341" s="6" t="s">
        <v>68</v>
      </c>
      <c r="M341" s="6" t="str">
        <f aca="false">IF(K341="","sem data",IF(K341&gt;=Resumo!$B$3,"vigente","vencida"))</f>
        <v>vencida</v>
      </c>
      <c r="N341" s="7" t="n">
        <v>999.432836535595</v>
      </c>
      <c r="O341" s="10"/>
      <c r="P341" s="6" t="s">
        <v>69</v>
      </c>
      <c r="Q341" s="6"/>
      <c r="R341" s="6"/>
      <c r="S341" s="6"/>
      <c r="T341" s="10" t="s">
        <v>1400</v>
      </c>
      <c r="U341" s="12" t="n">
        <v>-10.016075</v>
      </c>
      <c r="V341" s="12" t="n">
        <v>-68.716405</v>
      </c>
    </row>
    <row r="342" customFormat="false" ht="15" hidden="false" customHeight="false" outlineLevel="0" collapsed="false">
      <c r="A342" s="10" t="s">
        <v>1401</v>
      </c>
      <c r="B342" s="10" t="s">
        <v>1402</v>
      </c>
      <c r="C342" s="6" t="s">
        <v>13</v>
      </c>
      <c r="D342" s="6" t="s">
        <v>17</v>
      </c>
      <c r="E342" s="6" t="s">
        <v>36</v>
      </c>
      <c r="F342" s="6" t="s">
        <v>64</v>
      </c>
      <c r="G342" s="6" t="s">
        <v>893</v>
      </c>
      <c r="H342" s="6" t="s">
        <v>832</v>
      </c>
      <c r="I342" s="6" t="s">
        <v>833</v>
      </c>
      <c r="J342" s="11" t="n">
        <v>44749</v>
      </c>
      <c r="K342" s="11" t="n">
        <v>46210</v>
      </c>
      <c r="L342" s="6" t="s">
        <v>68</v>
      </c>
      <c r="M342" s="6" t="str">
        <f aca="false">IF(K342="","sem data",IF(K342&gt;=Resumo!$B$3,"vigente","vencida"))</f>
        <v>vencida</v>
      </c>
      <c r="N342" s="7" t="n">
        <v>370.24027454213</v>
      </c>
      <c r="O342" s="10"/>
      <c r="P342" s="6" t="s">
        <v>69</v>
      </c>
      <c r="Q342" s="6"/>
      <c r="R342" s="6"/>
      <c r="S342" s="6"/>
      <c r="T342" s="10" t="s">
        <v>1403</v>
      </c>
      <c r="U342" s="12" t="n">
        <v>-10.087912</v>
      </c>
      <c r="V342" s="12" t="n">
        <v>-68.401529</v>
      </c>
    </row>
    <row r="343" customFormat="false" ht="15" hidden="false" customHeight="false" outlineLevel="0" collapsed="false">
      <c r="A343" s="10" t="s">
        <v>1404</v>
      </c>
      <c r="B343" s="10" t="s">
        <v>1405</v>
      </c>
      <c r="C343" s="6" t="s">
        <v>13</v>
      </c>
      <c r="D343" s="6" t="s">
        <v>17</v>
      </c>
      <c r="E343" s="6" t="s">
        <v>36</v>
      </c>
      <c r="F343" s="6" t="s">
        <v>64</v>
      </c>
      <c r="G343" s="6" t="s">
        <v>825</v>
      </c>
      <c r="H343" s="6" t="s">
        <v>1406</v>
      </c>
      <c r="I343" s="6" t="s">
        <v>1407</v>
      </c>
      <c r="J343" s="11" t="n">
        <v>45818</v>
      </c>
      <c r="K343" s="11" t="n">
        <v>46548</v>
      </c>
      <c r="L343" s="6" t="s">
        <v>68</v>
      </c>
      <c r="M343" s="6" t="str">
        <f aca="false">IF(K343="","sem data",IF(K343&gt;=Resumo!$B$3,"vigente","vencida"))</f>
        <v>vigente</v>
      </c>
      <c r="N343" s="7" t="n">
        <v>495.486022865215</v>
      </c>
      <c r="O343" s="10"/>
      <c r="P343" s="6" t="s">
        <v>69</v>
      </c>
      <c r="Q343" s="6"/>
      <c r="R343" s="6"/>
      <c r="S343" s="6"/>
      <c r="T343" s="10" t="s">
        <v>1408</v>
      </c>
      <c r="U343" s="12" t="n">
        <v>-10.044797</v>
      </c>
      <c r="V343" s="12" t="n">
        <v>-68.064407</v>
      </c>
    </row>
    <row r="344" customFormat="false" ht="15" hidden="false" customHeight="false" outlineLevel="0" collapsed="false">
      <c r="A344" s="10" t="s">
        <v>1409</v>
      </c>
      <c r="B344" s="10" t="s">
        <v>1410</v>
      </c>
      <c r="C344" s="6" t="s">
        <v>13</v>
      </c>
      <c r="D344" s="6" t="s">
        <v>17</v>
      </c>
      <c r="E344" s="6" t="s">
        <v>37</v>
      </c>
      <c r="F344" s="6" t="s">
        <v>64</v>
      </c>
      <c r="G344" s="6" t="s">
        <v>1411</v>
      </c>
      <c r="H344" s="6" t="s">
        <v>1412</v>
      </c>
      <c r="I344" s="6" t="s">
        <v>145</v>
      </c>
      <c r="J344" s="11" t="n">
        <v>44379</v>
      </c>
      <c r="K344" s="11" t="n">
        <v>45840</v>
      </c>
      <c r="L344" s="6" t="s">
        <v>68</v>
      </c>
      <c r="M344" s="6" t="str">
        <f aca="false">IF(K344="","sem data",IF(K344&gt;=Resumo!$B$3,"vigente","vencida"))</f>
        <v>vencida</v>
      </c>
      <c r="N344" s="7" t="n">
        <v>1.7845241229814</v>
      </c>
      <c r="O344" s="10" t="s">
        <v>1413</v>
      </c>
      <c r="P344" s="6" t="s">
        <v>69</v>
      </c>
      <c r="Q344" s="6"/>
      <c r="R344" s="6"/>
      <c r="S344" s="6"/>
      <c r="T344" s="10" t="s">
        <v>1414</v>
      </c>
      <c r="U344" s="12" t="n">
        <v>-7.831604</v>
      </c>
      <c r="V344" s="12" t="n">
        <v>-72.891308</v>
      </c>
    </row>
    <row r="345" customFormat="false" ht="15" hidden="false" customHeight="false" outlineLevel="0" collapsed="false">
      <c r="A345" s="10" t="s">
        <v>1415</v>
      </c>
      <c r="B345" s="10" t="s">
        <v>1416</v>
      </c>
      <c r="C345" s="6" t="s">
        <v>13</v>
      </c>
      <c r="D345" s="6" t="s">
        <v>17</v>
      </c>
      <c r="E345" s="6" t="s">
        <v>37</v>
      </c>
      <c r="F345" s="6" t="s">
        <v>64</v>
      </c>
      <c r="G345" s="6" t="s">
        <v>1417</v>
      </c>
      <c r="H345" s="6" t="s">
        <v>1418</v>
      </c>
      <c r="I345" s="6" t="s">
        <v>1419</v>
      </c>
      <c r="J345" s="11" t="n">
        <v>44547</v>
      </c>
      <c r="K345" s="11" t="n">
        <v>46008</v>
      </c>
      <c r="L345" s="6" t="s">
        <v>68</v>
      </c>
      <c r="M345" s="6" t="str">
        <f aca="false">IF(K345="","sem data",IF(K345&gt;=Resumo!$B$3,"vigente","vencida"))</f>
        <v>vencida</v>
      </c>
      <c r="N345" s="7" t="n">
        <v>49.1254532833904</v>
      </c>
      <c r="O345" s="10"/>
      <c r="P345" s="6" t="s">
        <v>69</v>
      </c>
      <c r="Q345" s="6"/>
      <c r="R345" s="6"/>
      <c r="S345" s="6"/>
      <c r="T345" s="10" t="s">
        <v>1420</v>
      </c>
      <c r="U345" s="12" t="n">
        <v>-7.844639</v>
      </c>
      <c r="V345" s="12" t="n">
        <v>-72.863019</v>
      </c>
    </row>
    <row r="346" customFormat="false" ht="15" hidden="false" customHeight="false" outlineLevel="0" collapsed="false">
      <c r="A346" s="10" t="s">
        <v>1421</v>
      </c>
      <c r="B346" s="10" t="s">
        <v>1422</v>
      </c>
      <c r="C346" s="6" t="s">
        <v>13</v>
      </c>
      <c r="D346" s="6" t="s">
        <v>17</v>
      </c>
      <c r="E346" s="6" t="s">
        <v>37</v>
      </c>
      <c r="F346" s="6" t="s">
        <v>64</v>
      </c>
      <c r="G346" s="6" t="s">
        <v>1423</v>
      </c>
      <c r="H346" s="6" t="s">
        <v>1424</v>
      </c>
      <c r="I346" s="6" t="s">
        <v>1425</v>
      </c>
      <c r="J346" s="11" t="n">
        <v>45250</v>
      </c>
      <c r="K346" s="11" t="n">
        <v>45981</v>
      </c>
      <c r="L346" s="6" t="s">
        <v>68</v>
      </c>
      <c r="M346" s="6" t="str">
        <f aca="false">IF(K346="","sem data",IF(K346&gt;=Resumo!$B$3,"vigente","vencida"))</f>
        <v>vencida</v>
      </c>
      <c r="N346" s="7" t="n">
        <v>2.16398997232616</v>
      </c>
      <c r="O346" s="10"/>
      <c r="P346" s="6" t="s">
        <v>69</v>
      </c>
      <c r="Q346" s="6"/>
      <c r="R346" s="6"/>
      <c r="S346" s="6"/>
      <c r="T346" s="10" t="s">
        <v>1426</v>
      </c>
      <c r="U346" s="12" t="n">
        <v>-7.809671</v>
      </c>
      <c r="V346" s="12" t="n">
        <v>-73.123235</v>
      </c>
    </row>
    <row r="347" customFormat="false" ht="15" hidden="false" customHeight="false" outlineLevel="0" collapsed="false">
      <c r="A347" s="10" t="s">
        <v>1427</v>
      </c>
      <c r="B347" s="10" t="s">
        <v>1428</v>
      </c>
      <c r="C347" s="6" t="s">
        <v>13</v>
      </c>
      <c r="D347" s="6" t="s">
        <v>17</v>
      </c>
      <c r="E347" s="6" t="s">
        <v>37</v>
      </c>
      <c r="F347" s="6" t="s">
        <v>64</v>
      </c>
      <c r="G347" s="6" t="s">
        <v>1429</v>
      </c>
      <c r="H347" s="6" t="s">
        <v>1430</v>
      </c>
      <c r="I347" s="6" t="s">
        <v>1431</v>
      </c>
      <c r="J347" s="11" t="n">
        <v>45313</v>
      </c>
      <c r="K347" s="11" t="n">
        <v>46044</v>
      </c>
      <c r="L347" s="6" t="s">
        <v>68</v>
      </c>
      <c r="M347" s="6" t="str">
        <f aca="false">IF(K347="","sem data",IF(K347&gt;=Resumo!$B$3,"vigente","vencida"))</f>
        <v>vencida</v>
      </c>
      <c r="N347" s="7" t="n">
        <v>6.38239245143831</v>
      </c>
      <c r="O347" s="10"/>
      <c r="P347" s="6" t="s">
        <v>69</v>
      </c>
      <c r="Q347" s="6"/>
      <c r="R347" s="6"/>
      <c r="S347" s="6"/>
      <c r="T347" s="10" t="s">
        <v>1432</v>
      </c>
      <c r="U347" s="12" t="n">
        <v>-7.82092</v>
      </c>
      <c r="V347" s="12" t="n">
        <v>-73.109586</v>
      </c>
    </row>
    <row r="348" customFormat="false" ht="15" hidden="false" customHeight="false" outlineLevel="0" collapsed="false">
      <c r="A348" s="10" t="s">
        <v>1433</v>
      </c>
      <c r="B348" s="10" t="s">
        <v>1434</v>
      </c>
      <c r="C348" s="6" t="s">
        <v>13</v>
      </c>
      <c r="D348" s="6" t="s">
        <v>17</v>
      </c>
      <c r="E348" s="6" t="s">
        <v>37</v>
      </c>
      <c r="F348" s="6" t="s">
        <v>64</v>
      </c>
      <c r="G348" s="6" t="s">
        <v>1435</v>
      </c>
      <c r="H348" s="6" t="s">
        <v>1436</v>
      </c>
      <c r="I348" s="6" t="s">
        <v>1437</v>
      </c>
      <c r="J348" s="11" t="n">
        <v>45474</v>
      </c>
      <c r="K348" s="11" t="n">
        <v>46204</v>
      </c>
      <c r="L348" s="6" t="s">
        <v>68</v>
      </c>
      <c r="M348" s="6" t="str">
        <f aca="false">IF(K348="","sem data",IF(K348&gt;=Resumo!$B$3,"vigente","vencida"))</f>
        <v>vencida</v>
      </c>
      <c r="N348" s="7" t="n">
        <v>9.93630891615152</v>
      </c>
      <c r="O348" s="10"/>
      <c r="P348" s="6" t="s">
        <v>69</v>
      </c>
      <c r="Q348" s="6"/>
      <c r="R348" s="6"/>
      <c r="S348" s="6"/>
      <c r="T348" s="10" t="s">
        <v>1438</v>
      </c>
      <c r="U348" s="12" t="n">
        <v>-7.808064</v>
      </c>
      <c r="V348" s="12" t="n">
        <v>-73.119462</v>
      </c>
    </row>
    <row r="349" customFormat="false" ht="15" hidden="false" customHeight="false" outlineLevel="0" collapsed="false">
      <c r="A349" s="10" t="s">
        <v>1439</v>
      </c>
      <c r="B349" s="10" t="s">
        <v>1440</v>
      </c>
      <c r="C349" s="6" t="s">
        <v>13</v>
      </c>
      <c r="D349" s="6" t="s">
        <v>17</v>
      </c>
      <c r="E349" s="6" t="s">
        <v>37</v>
      </c>
      <c r="F349" s="6" t="s">
        <v>64</v>
      </c>
      <c r="G349" s="6" t="s">
        <v>1441</v>
      </c>
      <c r="H349" s="6" t="s">
        <v>1442</v>
      </c>
      <c r="I349" s="6" t="s">
        <v>1443</v>
      </c>
      <c r="J349" s="11" t="n">
        <v>46223</v>
      </c>
      <c r="K349" s="11" t="n">
        <v>46954</v>
      </c>
      <c r="L349" s="6" t="s">
        <v>68</v>
      </c>
      <c r="M349" s="6" t="str">
        <f aca="false">IF(K349="","sem data",IF(K349&gt;=Resumo!$B$3,"vigente","vencida"))</f>
        <v>vigente</v>
      </c>
      <c r="N349" s="7" t="n">
        <v>3.35054842405994</v>
      </c>
      <c r="O349" s="10"/>
      <c r="P349" s="6" t="s">
        <v>69</v>
      </c>
      <c r="Q349" s="6"/>
      <c r="R349" s="6"/>
      <c r="S349" s="6"/>
      <c r="T349" s="10" t="s">
        <v>1444</v>
      </c>
      <c r="U349" s="12" t="n">
        <v>-7.812781</v>
      </c>
      <c r="V349" s="12" t="n">
        <v>-73.056396</v>
      </c>
    </row>
    <row r="350" customFormat="false" ht="15" hidden="false" customHeight="false" outlineLevel="0" collapsed="false">
      <c r="A350" s="10" t="s">
        <v>1445</v>
      </c>
      <c r="B350" s="10" t="s">
        <v>1446</v>
      </c>
      <c r="C350" s="6" t="s">
        <v>13</v>
      </c>
      <c r="D350" s="6" t="s">
        <v>17</v>
      </c>
      <c r="E350" s="6" t="s">
        <v>38</v>
      </c>
      <c r="F350" s="6" t="s">
        <v>64</v>
      </c>
      <c r="G350" s="6" t="s">
        <v>1447</v>
      </c>
      <c r="H350" s="6" t="s">
        <v>1448</v>
      </c>
      <c r="I350" s="6" t="s">
        <v>1449</v>
      </c>
      <c r="J350" s="11" t="n">
        <v>44097</v>
      </c>
      <c r="K350" s="11" t="n">
        <v>45558</v>
      </c>
      <c r="L350" s="6" t="s">
        <v>68</v>
      </c>
      <c r="M350" s="6" t="str">
        <f aca="false">IF(K350="","sem data",IF(K350&gt;=Resumo!$B$3,"vigente","vencida"))</f>
        <v>vencida</v>
      </c>
      <c r="N350" s="7" t="n">
        <v>20.988605930987</v>
      </c>
      <c r="O350" s="10" t="s">
        <v>1450</v>
      </c>
      <c r="P350" s="6" t="s">
        <v>69</v>
      </c>
      <c r="Q350" s="6"/>
      <c r="R350" s="6"/>
      <c r="S350" s="6"/>
      <c r="T350" s="10" t="s">
        <v>1451</v>
      </c>
      <c r="U350" s="12" t="n">
        <v>-8.964667</v>
      </c>
      <c r="V350" s="12" t="n">
        <v>-69.054125</v>
      </c>
    </row>
    <row r="351" customFormat="false" ht="15" hidden="false" customHeight="false" outlineLevel="0" collapsed="false">
      <c r="A351" s="10" t="s">
        <v>1452</v>
      </c>
      <c r="B351" s="10" t="s">
        <v>1453</v>
      </c>
      <c r="C351" s="6" t="s">
        <v>13</v>
      </c>
      <c r="D351" s="6" t="s">
        <v>17</v>
      </c>
      <c r="E351" s="6" t="s">
        <v>38</v>
      </c>
      <c r="F351" s="6" t="s">
        <v>64</v>
      </c>
      <c r="G351" s="6" t="s">
        <v>958</v>
      </c>
      <c r="H351" s="6" t="s">
        <v>959</v>
      </c>
      <c r="I351" s="6" t="s">
        <v>960</v>
      </c>
      <c r="J351" s="11" t="n">
        <v>44133</v>
      </c>
      <c r="K351" s="11" t="n">
        <v>45594</v>
      </c>
      <c r="L351" s="6" t="s">
        <v>68</v>
      </c>
      <c r="M351" s="6" t="str">
        <f aca="false">IF(K351="","sem data",IF(K351&gt;=Resumo!$B$3,"vigente","vencida"))</f>
        <v>vencida</v>
      </c>
      <c r="N351" s="7" t="n">
        <v>400.301161894172</v>
      </c>
      <c r="O351" s="10" t="s">
        <v>961</v>
      </c>
      <c r="P351" s="6" t="s">
        <v>69</v>
      </c>
      <c r="Q351" s="6"/>
      <c r="R351" s="6"/>
      <c r="S351" s="6"/>
      <c r="T351" s="10" t="s">
        <v>1454</v>
      </c>
      <c r="U351" s="12" t="n">
        <v>-9.558415</v>
      </c>
      <c r="V351" s="12" t="n">
        <v>-68.697664</v>
      </c>
    </row>
    <row r="352" customFormat="false" ht="15" hidden="false" customHeight="false" outlineLevel="0" collapsed="false">
      <c r="A352" s="10" t="s">
        <v>1455</v>
      </c>
      <c r="B352" s="10" t="s">
        <v>1456</v>
      </c>
      <c r="C352" s="6" t="s">
        <v>13</v>
      </c>
      <c r="D352" s="6" t="s">
        <v>17</v>
      </c>
      <c r="E352" s="6" t="s">
        <v>38</v>
      </c>
      <c r="F352" s="6" t="s">
        <v>64</v>
      </c>
      <c r="G352" s="6" t="s">
        <v>1457</v>
      </c>
      <c r="H352" s="6" t="s">
        <v>1458</v>
      </c>
      <c r="I352" s="6" t="s">
        <v>951</v>
      </c>
      <c r="J352" s="11" t="n">
        <v>44356</v>
      </c>
      <c r="K352" s="11" t="n">
        <v>45817</v>
      </c>
      <c r="L352" s="6" t="s">
        <v>68</v>
      </c>
      <c r="M352" s="6" t="str">
        <f aca="false">IF(K352="","sem data",IF(K352&gt;=Resumo!$B$3,"vigente","vencida"))</f>
        <v>vencida</v>
      </c>
      <c r="N352" s="7" t="n">
        <v>1000.83849816358</v>
      </c>
      <c r="O352" s="10" t="s">
        <v>1459</v>
      </c>
      <c r="P352" s="6" t="s">
        <v>69</v>
      </c>
      <c r="Q352" s="6"/>
      <c r="R352" s="6"/>
      <c r="S352" s="6"/>
      <c r="T352" s="10" t="s">
        <v>1460</v>
      </c>
      <c r="U352" s="12" t="n">
        <v>-9.637408</v>
      </c>
      <c r="V352" s="12" t="n">
        <v>-68.867976</v>
      </c>
    </row>
    <row r="353" customFormat="false" ht="15" hidden="false" customHeight="false" outlineLevel="0" collapsed="false">
      <c r="A353" s="10" t="s">
        <v>1461</v>
      </c>
      <c r="B353" s="10" t="s">
        <v>1462</v>
      </c>
      <c r="C353" s="6" t="s">
        <v>13</v>
      </c>
      <c r="D353" s="6" t="s">
        <v>17</v>
      </c>
      <c r="E353" s="6" t="s">
        <v>38</v>
      </c>
      <c r="F353" s="6" t="s">
        <v>64</v>
      </c>
      <c r="G353" s="6" t="s">
        <v>965</v>
      </c>
      <c r="H353" s="6" t="s">
        <v>966</v>
      </c>
      <c r="I353" s="6" t="s">
        <v>967</v>
      </c>
      <c r="J353" s="11" t="n">
        <v>44410</v>
      </c>
      <c r="K353" s="11" t="n">
        <v>45871</v>
      </c>
      <c r="L353" s="6" t="s">
        <v>68</v>
      </c>
      <c r="M353" s="6" t="str">
        <f aca="false">IF(K353="","sem data",IF(K353&gt;=Resumo!$B$3,"vigente","vencida"))</f>
        <v>vencida</v>
      </c>
      <c r="N353" s="7" t="n">
        <v>990.699621770469</v>
      </c>
      <c r="O353" s="10" t="s">
        <v>968</v>
      </c>
      <c r="P353" s="6" t="s">
        <v>69</v>
      </c>
      <c r="Q353" s="6"/>
      <c r="R353" s="6"/>
      <c r="S353" s="6"/>
      <c r="T353" s="10" t="s">
        <v>969</v>
      </c>
      <c r="U353" s="12" t="n">
        <v>-10.263117</v>
      </c>
      <c r="V353" s="12" t="n">
        <v>-69.562156</v>
      </c>
    </row>
    <row r="354" customFormat="false" ht="15" hidden="false" customHeight="false" outlineLevel="0" collapsed="false">
      <c r="A354" s="10" t="s">
        <v>1463</v>
      </c>
      <c r="B354" s="10" t="s">
        <v>1464</v>
      </c>
      <c r="C354" s="6" t="s">
        <v>13</v>
      </c>
      <c r="D354" s="6" t="s">
        <v>17</v>
      </c>
      <c r="E354" s="6" t="s">
        <v>38</v>
      </c>
      <c r="F354" s="6" t="s">
        <v>64</v>
      </c>
      <c r="G354" s="6" t="s">
        <v>984</v>
      </c>
      <c r="H354" s="6" t="s">
        <v>985</v>
      </c>
      <c r="I354" s="6" t="s">
        <v>986</v>
      </c>
      <c r="J354" s="11" t="n">
        <v>45006</v>
      </c>
      <c r="K354" s="11" t="n">
        <v>46467</v>
      </c>
      <c r="L354" s="6" t="s">
        <v>68</v>
      </c>
      <c r="M354" s="6" t="str">
        <f aca="false">IF(K354="","sem data",IF(K354&gt;=Resumo!$B$3,"vigente","vencida"))</f>
        <v>vigente</v>
      </c>
      <c r="N354" s="7" t="n">
        <v>96.0328469037803</v>
      </c>
      <c r="O354" s="10"/>
      <c r="P354" s="6" t="s">
        <v>69</v>
      </c>
      <c r="Q354" s="6"/>
      <c r="R354" s="6"/>
      <c r="S354" s="6"/>
      <c r="T354" s="10" t="s">
        <v>1465</v>
      </c>
      <c r="U354" s="12" t="n">
        <v>-9.405419</v>
      </c>
      <c r="V354" s="12" t="n">
        <v>-68.3978</v>
      </c>
    </row>
    <row r="355" customFormat="false" ht="15" hidden="false" customHeight="false" outlineLevel="0" collapsed="false">
      <c r="A355" s="10" t="s">
        <v>1466</v>
      </c>
      <c r="B355" s="10" t="s">
        <v>1467</v>
      </c>
      <c r="C355" s="6" t="s">
        <v>13</v>
      </c>
      <c r="D355" s="6" t="s">
        <v>17</v>
      </c>
      <c r="E355" s="6" t="s">
        <v>38</v>
      </c>
      <c r="F355" s="6" t="s">
        <v>64</v>
      </c>
      <c r="G355" s="6" t="s">
        <v>1068</v>
      </c>
      <c r="H355" s="6" t="s">
        <v>1069</v>
      </c>
      <c r="I355" s="6" t="s">
        <v>1070</v>
      </c>
      <c r="J355" s="11" t="n">
        <v>45078</v>
      </c>
      <c r="K355" s="11" t="n">
        <v>46539</v>
      </c>
      <c r="L355" s="6" t="s">
        <v>68</v>
      </c>
      <c r="M355" s="6" t="str">
        <f aca="false">IF(K355="","sem data",IF(K355&gt;=Resumo!$B$3,"vigente","vencida"))</f>
        <v>vigente</v>
      </c>
      <c r="N355" s="7" t="n">
        <v>310.470338907616</v>
      </c>
      <c r="O355" s="10"/>
      <c r="P355" s="6" t="s">
        <v>69</v>
      </c>
      <c r="Q355" s="6"/>
      <c r="R355" s="6"/>
      <c r="S355" s="6"/>
      <c r="T355" s="10" t="s">
        <v>1468</v>
      </c>
      <c r="U355" s="12" t="n">
        <v>-9.692831</v>
      </c>
      <c r="V355" s="12" t="n">
        <v>-68.826079</v>
      </c>
    </row>
    <row r="356" customFormat="false" ht="15" hidden="false" customHeight="false" outlineLevel="0" collapsed="false">
      <c r="A356" s="10" t="s">
        <v>1469</v>
      </c>
      <c r="B356" s="10" t="s">
        <v>1470</v>
      </c>
      <c r="C356" s="6" t="s">
        <v>13</v>
      </c>
      <c r="D356" s="6" t="s">
        <v>17</v>
      </c>
      <c r="E356" s="6" t="s">
        <v>38</v>
      </c>
      <c r="F356" s="6" t="s">
        <v>64</v>
      </c>
      <c r="G356" s="6" t="s">
        <v>1471</v>
      </c>
      <c r="H356" s="6" t="s">
        <v>1289</v>
      </c>
      <c r="I356" s="6" t="s">
        <v>1290</v>
      </c>
      <c r="J356" s="11" t="n">
        <v>45435</v>
      </c>
      <c r="K356" s="11" t="n">
        <v>46165</v>
      </c>
      <c r="L356" s="6" t="s">
        <v>68</v>
      </c>
      <c r="M356" s="6" t="str">
        <f aca="false">IF(K356="","sem data",IF(K356&gt;=Resumo!$B$3,"vigente","vencida"))</f>
        <v>vencida</v>
      </c>
      <c r="N356" s="7" t="n">
        <v>167.065185326357</v>
      </c>
      <c r="O356" s="10"/>
      <c r="P356" s="6" t="s">
        <v>69</v>
      </c>
      <c r="Q356" s="6"/>
      <c r="R356" s="6"/>
      <c r="S356" s="6"/>
      <c r="T356" s="10" t="s">
        <v>1472</v>
      </c>
      <c r="U356" s="12" t="n">
        <v>-9.633997</v>
      </c>
      <c r="V356" s="12" t="n">
        <v>-68.847199</v>
      </c>
    </row>
    <row r="357" customFormat="false" ht="15" hidden="false" customHeight="false" outlineLevel="0" collapsed="false">
      <c r="A357" s="10" t="s">
        <v>1473</v>
      </c>
      <c r="B357" s="10" t="s">
        <v>1474</v>
      </c>
      <c r="C357" s="6" t="s">
        <v>13</v>
      </c>
      <c r="D357" s="6" t="s">
        <v>17</v>
      </c>
      <c r="E357" s="6" t="s">
        <v>38</v>
      </c>
      <c r="F357" s="6" t="s">
        <v>64</v>
      </c>
      <c r="G357" s="6" t="s">
        <v>1475</v>
      </c>
      <c r="H357" s="6" t="s">
        <v>1289</v>
      </c>
      <c r="I357" s="6" t="s">
        <v>1290</v>
      </c>
      <c r="J357" s="11" t="n">
        <v>45449</v>
      </c>
      <c r="K357" s="11" t="n">
        <v>46179</v>
      </c>
      <c r="L357" s="6" t="s">
        <v>68</v>
      </c>
      <c r="M357" s="6" t="str">
        <f aca="false">IF(K357="","sem data",IF(K357&gt;=Resumo!$B$3,"vigente","vencida"))</f>
        <v>vencida</v>
      </c>
      <c r="N357" s="7" t="n">
        <v>84.0648184284031</v>
      </c>
      <c r="O357" s="10"/>
      <c r="P357" s="6" t="s">
        <v>69</v>
      </c>
      <c r="Q357" s="6"/>
      <c r="R357" s="6"/>
      <c r="S357" s="6"/>
      <c r="T357" s="10" t="s">
        <v>1476</v>
      </c>
      <c r="U357" s="12" t="n">
        <v>-9.574815</v>
      </c>
      <c r="V357" s="12" t="n">
        <v>-68.830414</v>
      </c>
    </row>
    <row r="358" customFormat="false" ht="15" hidden="false" customHeight="false" outlineLevel="0" collapsed="false">
      <c r="A358" s="10" t="s">
        <v>1477</v>
      </c>
      <c r="B358" s="10" t="s">
        <v>1478</v>
      </c>
      <c r="C358" s="6" t="s">
        <v>13</v>
      </c>
      <c r="D358" s="6" t="s">
        <v>17</v>
      </c>
      <c r="E358" s="6" t="s">
        <v>38</v>
      </c>
      <c r="F358" s="6" t="s">
        <v>64</v>
      </c>
      <c r="G358" s="6" t="s">
        <v>1475</v>
      </c>
      <c r="H358" s="6" t="s">
        <v>1289</v>
      </c>
      <c r="I358" s="6" t="s">
        <v>1290</v>
      </c>
      <c r="J358" s="11" t="n">
        <v>45449</v>
      </c>
      <c r="K358" s="11" t="n">
        <v>46179</v>
      </c>
      <c r="L358" s="6" t="s">
        <v>68</v>
      </c>
      <c r="M358" s="6" t="str">
        <f aca="false">IF(K358="","sem data",IF(K358&gt;=Resumo!$B$3,"vigente","vencida"))</f>
        <v>vencida</v>
      </c>
      <c r="N358" s="7" t="n">
        <v>40.9925430552162</v>
      </c>
      <c r="O358" s="10"/>
      <c r="P358" s="6" t="s">
        <v>69</v>
      </c>
      <c r="Q358" s="6"/>
      <c r="R358" s="6"/>
      <c r="S358" s="6"/>
      <c r="T358" s="10" t="s">
        <v>1479</v>
      </c>
      <c r="U358" s="12" t="n">
        <v>-9.565641</v>
      </c>
      <c r="V358" s="12" t="n">
        <v>-68.829257</v>
      </c>
    </row>
    <row r="359" customFormat="false" ht="15" hidden="false" customHeight="false" outlineLevel="0" collapsed="false">
      <c r="A359" s="10" t="s">
        <v>1480</v>
      </c>
      <c r="B359" s="10" t="s">
        <v>1481</v>
      </c>
      <c r="C359" s="6" t="s">
        <v>13</v>
      </c>
      <c r="D359" s="6" t="s">
        <v>17</v>
      </c>
      <c r="E359" s="6" t="s">
        <v>38</v>
      </c>
      <c r="F359" s="6" t="s">
        <v>64</v>
      </c>
      <c r="G359" s="6" t="s">
        <v>1482</v>
      </c>
      <c r="H359" s="6" t="s">
        <v>1483</v>
      </c>
      <c r="I359" s="6" t="s">
        <v>544</v>
      </c>
      <c r="J359" s="11" t="n">
        <v>45707</v>
      </c>
      <c r="K359" s="11" t="n">
        <v>47168</v>
      </c>
      <c r="L359" s="6" t="s">
        <v>68</v>
      </c>
      <c r="M359" s="6" t="str">
        <f aca="false">IF(K359="","sem data",IF(K359&gt;=Resumo!$B$3,"vigente","vencida"))</f>
        <v>vigente</v>
      </c>
      <c r="N359" s="7" t="n">
        <v>280.233347068915</v>
      </c>
      <c r="O359" s="10"/>
      <c r="P359" s="6" t="s">
        <v>69</v>
      </c>
      <c r="Q359" s="6"/>
      <c r="R359" s="6"/>
      <c r="S359" s="6"/>
      <c r="T359" s="10" t="s">
        <v>1484</v>
      </c>
      <c r="U359" s="12" t="n">
        <v>-9.2011</v>
      </c>
      <c r="V359" s="12" t="n">
        <v>-68.679578</v>
      </c>
    </row>
    <row r="360" customFormat="false" ht="15" hidden="false" customHeight="false" outlineLevel="0" collapsed="false">
      <c r="A360" s="10" t="s">
        <v>1485</v>
      </c>
      <c r="B360" s="10" t="s">
        <v>1486</v>
      </c>
      <c r="C360" s="6" t="s">
        <v>13</v>
      </c>
      <c r="D360" s="6" t="s">
        <v>17</v>
      </c>
      <c r="E360" s="6" t="s">
        <v>38</v>
      </c>
      <c r="F360" s="6" t="s">
        <v>64</v>
      </c>
      <c r="G360" s="6" t="s">
        <v>1487</v>
      </c>
      <c r="H360" s="6" t="s">
        <v>993</v>
      </c>
      <c r="I360" s="6" t="s">
        <v>994</v>
      </c>
      <c r="J360" s="11" t="n">
        <v>45834</v>
      </c>
      <c r="K360" s="11" t="n">
        <v>46564</v>
      </c>
      <c r="L360" s="6" t="s">
        <v>68</v>
      </c>
      <c r="M360" s="6" t="str">
        <f aca="false">IF(K360="","sem data",IF(K360&gt;=Resumo!$B$3,"vigente","vencida"))</f>
        <v>vigente</v>
      </c>
      <c r="N360" s="7" t="n">
        <v>397.468865683048</v>
      </c>
      <c r="O360" s="10"/>
      <c r="P360" s="6" t="s">
        <v>69</v>
      </c>
      <c r="Q360" s="6"/>
      <c r="R360" s="6"/>
      <c r="S360" s="6"/>
      <c r="T360" s="10" t="s">
        <v>1488</v>
      </c>
      <c r="U360" s="12" t="n">
        <v>-8.943782</v>
      </c>
      <c r="V360" s="12" t="n">
        <v>-68.988188</v>
      </c>
    </row>
    <row r="361" customFormat="false" ht="15" hidden="false" customHeight="false" outlineLevel="0" collapsed="false">
      <c r="A361" s="10" t="s">
        <v>1489</v>
      </c>
      <c r="B361" s="10" t="s">
        <v>1490</v>
      </c>
      <c r="C361" s="6" t="s">
        <v>13</v>
      </c>
      <c r="D361" s="6" t="s">
        <v>17</v>
      </c>
      <c r="E361" s="6" t="s">
        <v>38</v>
      </c>
      <c r="F361" s="6" t="s">
        <v>64</v>
      </c>
      <c r="G361" s="6" t="s">
        <v>1457</v>
      </c>
      <c r="H361" s="6" t="s">
        <v>1458</v>
      </c>
      <c r="I361" s="6" t="s">
        <v>951</v>
      </c>
      <c r="J361" s="11" t="n">
        <v>45923</v>
      </c>
      <c r="K361" s="11" t="n">
        <v>46653</v>
      </c>
      <c r="L361" s="6" t="s">
        <v>68</v>
      </c>
      <c r="M361" s="6" t="str">
        <f aca="false">IF(K361="","sem data",IF(K361&gt;=Resumo!$B$3,"vigente","vencida"))</f>
        <v>vigente</v>
      </c>
      <c r="N361" s="7" t="n">
        <v>947.151468143304</v>
      </c>
      <c r="O361" s="10" t="s">
        <v>1459</v>
      </c>
      <c r="P361" s="6" t="s">
        <v>69</v>
      </c>
      <c r="Q361" s="6"/>
      <c r="R361" s="6"/>
      <c r="S361" s="6"/>
      <c r="T361" s="10" t="s">
        <v>1491</v>
      </c>
      <c r="U361" s="12" t="n">
        <v>-9.636239</v>
      </c>
      <c r="V361" s="12" t="n">
        <v>-68.889706</v>
      </c>
    </row>
    <row r="362" customFormat="false" ht="15" hidden="false" customHeight="false" outlineLevel="0" collapsed="false">
      <c r="A362" s="10" t="s">
        <v>1492</v>
      </c>
      <c r="B362" s="10" t="s">
        <v>1493</v>
      </c>
      <c r="C362" s="6" t="s">
        <v>13</v>
      </c>
      <c r="D362" s="6" t="s">
        <v>17</v>
      </c>
      <c r="E362" s="6" t="s">
        <v>38</v>
      </c>
      <c r="F362" s="6" t="s">
        <v>64</v>
      </c>
      <c r="G362" s="6" t="s">
        <v>1471</v>
      </c>
      <c r="H362" s="6" t="s">
        <v>1289</v>
      </c>
      <c r="I362" s="6" t="s">
        <v>1290</v>
      </c>
      <c r="J362" s="11" t="n">
        <v>46170</v>
      </c>
      <c r="K362" s="11" t="n">
        <v>46901</v>
      </c>
      <c r="L362" s="6" t="s">
        <v>68</v>
      </c>
      <c r="M362" s="6" t="str">
        <f aca="false">IF(K362="","sem data",IF(K362&gt;=Resumo!$B$3,"vigente","vencida"))</f>
        <v>vigente</v>
      </c>
      <c r="N362" s="7" t="n">
        <v>167.065185326357</v>
      </c>
      <c r="O362" s="10"/>
      <c r="P362" s="6" t="s">
        <v>69</v>
      </c>
      <c r="Q362" s="6"/>
      <c r="R362" s="6"/>
      <c r="S362" s="6"/>
      <c r="T362" s="10" t="s">
        <v>1494</v>
      </c>
      <c r="U362" s="12" t="n">
        <v>-9.633997</v>
      </c>
      <c r="V362" s="12" t="n">
        <v>-68.847199</v>
      </c>
    </row>
    <row r="363" customFormat="false" ht="15" hidden="false" customHeight="false" outlineLevel="0" collapsed="false">
      <c r="A363" s="10" t="s">
        <v>1495</v>
      </c>
      <c r="B363" s="10" t="s">
        <v>1496</v>
      </c>
      <c r="C363" s="6" t="s">
        <v>13</v>
      </c>
      <c r="D363" s="6" t="s">
        <v>17</v>
      </c>
      <c r="E363" s="6" t="s">
        <v>38</v>
      </c>
      <c r="F363" s="6" t="s">
        <v>64</v>
      </c>
      <c r="G363" s="6" t="s">
        <v>1475</v>
      </c>
      <c r="H363" s="6" t="s">
        <v>1289</v>
      </c>
      <c r="I363" s="6" t="s">
        <v>1290</v>
      </c>
      <c r="J363" s="11" t="n">
        <v>46191</v>
      </c>
      <c r="K363" s="11" t="n">
        <v>46922</v>
      </c>
      <c r="L363" s="6" t="s">
        <v>68</v>
      </c>
      <c r="M363" s="6" t="str">
        <f aca="false">IF(K363="","sem data",IF(K363&gt;=Resumo!$B$3,"vigente","vencida"))</f>
        <v>vigente</v>
      </c>
      <c r="N363" s="7" t="n">
        <v>84.0648184284031</v>
      </c>
      <c r="O363" s="10"/>
      <c r="P363" s="6" t="s">
        <v>69</v>
      </c>
      <c r="Q363" s="6"/>
      <c r="R363" s="6"/>
      <c r="S363" s="6"/>
      <c r="T363" s="10" t="s">
        <v>1497</v>
      </c>
      <c r="U363" s="12" t="n">
        <v>-9.574815</v>
      </c>
      <c r="V363" s="12" t="n">
        <v>-68.830414</v>
      </c>
    </row>
    <row r="364" customFormat="false" ht="15" hidden="false" customHeight="false" outlineLevel="0" collapsed="false">
      <c r="A364" s="10" t="s">
        <v>1498</v>
      </c>
      <c r="B364" s="10" t="s">
        <v>1499</v>
      </c>
      <c r="C364" s="6" t="s">
        <v>13</v>
      </c>
      <c r="D364" s="6" t="s">
        <v>17</v>
      </c>
      <c r="E364" s="6" t="s">
        <v>38</v>
      </c>
      <c r="F364" s="6" t="s">
        <v>64</v>
      </c>
      <c r="G364" s="6" t="s">
        <v>1475</v>
      </c>
      <c r="H364" s="6" t="s">
        <v>1289</v>
      </c>
      <c r="I364" s="6" t="s">
        <v>1290</v>
      </c>
      <c r="J364" s="11" t="n">
        <v>46195</v>
      </c>
      <c r="K364" s="11" t="n">
        <v>46926</v>
      </c>
      <c r="L364" s="6" t="s">
        <v>68</v>
      </c>
      <c r="M364" s="6" t="str">
        <f aca="false">IF(K364="","sem data",IF(K364&gt;=Resumo!$B$3,"vigente","vencida"))</f>
        <v>vigente</v>
      </c>
      <c r="N364" s="7" t="n">
        <v>40.9925430552162</v>
      </c>
      <c r="O364" s="10"/>
      <c r="P364" s="6" t="s">
        <v>69</v>
      </c>
      <c r="Q364" s="6"/>
      <c r="R364" s="6"/>
      <c r="S364" s="6"/>
      <c r="T364" s="10" t="s">
        <v>1500</v>
      </c>
      <c r="U364" s="12" t="n">
        <v>-9.565641</v>
      </c>
      <c r="V364" s="12" t="n">
        <v>-68.829257</v>
      </c>
    </row>
    <row r="365" customFormat="false" ht="15" hidden="false" customHeight="false" outlineLevel="0" collapsed="false">
      <c r="A365" s="10" t="s">
        <v>1501</v>
      </c>
      <c r="B365" s="10" t="s">
        <v>1502</v>
      </c>
      <c r="C365" s="6" t="s">
        <v>13</v>
      </c>
      <c r="D365" s="6" t="s">
        <v>17</v>
      </c>
      <c r="E365" s="6" t="s">
        <v>40</v>
      </c>
      <c r="F365" s="6" t="s">
        <v>64</v>
      </c>
      <c r="G365" s="6" t="s">
        <v>1104</v>
      </c>
      <c r="H365" s="6" t="s">
        <v>1105</v>
      </c>
      <c r="I365" s="6" t="s">
        <v>1106</v>
      </c>
      <c r="J365" s="11" t="n">
        <v>43644</v>
      </c>
      <c r="K365" s="11" t="n">
        <v>45105</v>
      </c>
      <c r="L365" s="6" t="s">
        <v>68</v>
      </c>
      <c r="M365" s="6" t="str">
        <f aca="false">IF(K365="","sem data",IF(K365&gt;=Resumo!$B$3,"vigente","vencida"))</f>
        <v>vencida</v>
      </c>
      <c r="N365" s="7" t="n">
        <v>674.559915663172</v>
      </c>
      <c r="O365" s="10" t="s">
        <v>1107</v>
      </c>
      <c r="P365" s="6" t="s">
        <v>69</v>
      </c>
      <c r="Q365" s="6"/>
      <c r="R365" s="6"/>
      <c r="S365" s="6"/>
      <c r="T365" s="10" t="s">
        <v>1503</v>
      </c>
      <c r="U365" s="12" t="n">
        <v>-8.171942</v>
      </c>
      <c r="V365" s="12" t="n">
        <v>-70.578024</v>
      </c>
    </row>
    <row r="366" customFormat="false" ht="15" hidden="false" customHeight="false" outlineLevel="0" collapsed="false">
      <c r="A366" s="10" t="s">
        <v>1504</v>
      </c>
      <c r="B366" s="10" t="s">
        <v>1505</v>
      </c>
      <c r="C366" s="6" t="s">
        <v>13</v>
      </c>
      <c r="D366" s="6" t="s">
        <v>17</v>
      </c>
      <c r="E366" s="6" t="s">
        <v>40</v>
      </c>
      <c r="F366" s="6" t="s">
        <v>64</v>
      </c>
      <c r="G366" s="6" t="s">
        <v>1506</v>
      </c>
      <c r="H366" s="6" t="s">
        <v>1507</v>
      </c>
      <c r="I366" s="6" t="s">
        <v>1508</v>
      </c>
      <c r="J366" s="11" t="n">
        <v>44364</v>
      </c>
      <c r="K366" s="11" t="n">
        <v>45825</v>
      </c>
      <c r="L366" s="6" t="s">
        <v>68</v>
      </c>
      <c r="M366" s="6" t="str">
        <f aca="false">IF(K366="","sem data",IF(K366&gt;=Resumo!$B$3,"vigente","vencida"))</f>
        <v>vencida</v>
      </c>
      <c r="N366" s="7" t="n">
        <v>294.517382167371</v>
      </c>
      <c r="O366" s="10" t="s">
        <v>1509</v>
      </c>
      <c r="P366" s="6" t="s">
        <v>69</v>
      </c>
      <c r="Q366" s="6"/>
      <c r="R366" s="6"/>
      <c r="S366" s="6"/>
      <c r="T366" s="10" t="s">
        <v>1510</v>
      </c>
      <c r="U366" s="12" t="n">
        <v>-8.796417</v>
      </c>
      <c r="V366" s="12" t="n">
        <v>-71.188366</v>
      </c>
    </row>
    <row r="367" customFormat="false" ht="15" hidden="false" customHeight="false" outlineLevel="0" collapsed="false">
      <c r="A367" s="10" t="s">
        <v>1511</v>
      </c>
      <c r="B367" s="10" t="s">
        <v>1512</v>
      </c>
      <c r="C367" s="6" t="s">
        <v>13</v>
      </c>
      <c r="D367" s="6" t="s">
        <v>17</v>
      </c>
      <c r="E367" s="6" t="s">
        <v>40</v>
      </c>
      <c r="F367" s="6" t="s">
        <v>64</v>
      </c>
      <c r="G367" s="6" t="s">
        <v>327</v>
      </c>
      <c r="H367" s="6" t="s">
        <v>1513</v>
      </c>
      <c r="I367" s="6" t="s">
        <v>1514</v>
      </c>
      <c r="J367" s="11" t="n">
        <v>44419</v>
      </c>
      <c r="K367" s="11" t="n">
        <v>45880</v>
      </c>
      <c r="L367" s="6" t="s">
        <v>68</v>
      </c>
      <c r="M367" s="6" t="str">
        <f aca="false">IF(K367="","sem data",IF(K367&gt;=Resumo!$B$3,"vigente","vencida"))</f>
        <v>vencida</v>
      </c>
      <c r="N367" s="7" t="n">
        <v>526.617447987018</v>
      </c>
      <c r="O367" s="10"/>
      <c r="P367" s="6" t="s">
        <v>69</v>
      </c>
      <c r="Q367" s="6"/>
      <c r="R367" s="6"/>
      <c r="S367" s="6"/>
      <c r="T367" s="10" t="s">
        <v>1515</v>
      </c>
      <c r="U367" s="12" t="n">
        <v>-8.102154</v>
      </c>
      <c r="V367" s="12" t="n">
        <v>-71.245054</v>
      </c>
    </row>
    <row r="368" customFormat="false" ht="15" hidden="false" customHeight="false" outlineLevel="0" collapsed="false">
      <c r="A368" s="10" t="s">
        <v>1516</v>
      </c>
      <c r="B368" s="10" t="s">
        <v>1517</v>
      </c>
      <c r="C368" s="6" t="s">
        <v>13</v>
      </c>
      <c r="D368" s="6" t="s">
        <v>17</v>
      </c>
      <c r="E368" s="6" t="s">
        <v>40</v>
      </c>
      <c r="F368" s="6" t="s">
        <v>64</v>
      </c>
      <c r="G368" s="6" t="s">
        <v>1518</v>
      </c>
      <c r="H368" s="6" t="s">
        <v>1519</v>
      </c>
      <c r="I368" s="6" t="s">
        <v>1520</v>
      </c>
      <c r="J368" s="11" t="n">
        <v>44769</v>
      </c>
      <c r="K368" s="11" t="n">
        <v>46230</v>
      </c>
      <c r="L368" s="6" t="s">
        <v>68</v>
      </c>
      <c r="M368" s="6" t="str">
        <f aca="false">IF(K368="","sem data",IF(K368&gt;=Resumo!$B$3,"vigente","vencida"))</f>
        <v>vencida</v>
      </c>
      <c r="N368" s="7" t="n">
        <v>431.052174374517</v>
      </c>
      <c r="O368" s="10"/>
      <c r="P368" s="6" t="s">
        <v>69</v>
      </c>
      <c r="Q368" s="6"/>
      <c r="R368" s="6"/>
      <c r="S368" s="6"/>
      <c r="T368" s="10" t="s">
        <v>1521</v>
      </c>
      <c r="U368" s="12" t="n">
        <v>-8.013462</v>
      </c>
      <c r="V368" s="12" t="n">
        <v>-70.738378</v>
      </c>
    </row>
    <row r="369" customFormat="false" ht="15" hidden="false" customHeight="false" outlineLevel="0" collapsed="false">
      <c r="A369" s="10" t="s">
        <v>1522</v>
      </c>
      <c r="B369" s="10" t="s">
        <v>1523</v>
      </c>
      <c r="C369" s="6" t="s">
        <v>13</v>
      </c>
      <c r="D369" s="6" t="s">
        <v>17</v>
      </c>
      <c r="E369" s="6" t="s">
        <v>40</v>
      </c>
      <c r="F369" s="6" t="s">
        <v>64</v>
      </c>
      <c r="G369" s="6" t="s">
        <v>1524</v>
      </c>
      <c r="H369" s="6" t="s">
        <v>1525</v>
      </c>
      <c r="I369" s="6" t="s">
        <v>1526</v>
      </c>
      <c r="J369" s="11" t="n">
        <v>45390</v>
      </c>
      <c r="K369" s="11" t="n">
        <v>46851</v>
      </c>
      <c r="L369" s="6" t="s">
        <v>68</v>
      </c>
      <c r="M369" s="6" t="str">
        <f aca="false">IF(K369="","sem data",IF(K369&gt;=Resumo!$B$3,"vigente","vencida"))</f>
        <v>vigente</v>
      </c>
      <c r="N369" s="7" t="n">
        <v>991.326207208299</v>
      </c>
      <c r="O369" s="10"/>
      <c r="P369" s="6" t="s">
        <v>69</v>
      </c>
      <c r="Q369" s="6"/>
      <c r="R369" s="6"/>
      <c r="S369" s="6"/>
      <c r="T369" s="10" t="s">
        <v>1527</v>
      </c>
      <c r="U369" s="12" t="n">
        <v>-8.58218</v>
      </c>
      <c r="V369" s="12" t="n">
        <v>-71.562404</v>
      </c>
    </row>
    <row r="370" customFormat="false" ht="15" hidden="false" customHeight="false" outlineLevel="0" collapsed="false">
      <c r="A370" s="10" t="s">
        <v>1528</v>
      </c>
      <c r="B370" s="10" t="s">
        <v>1529</v>
      </c>
      <c r="C370" s="6" t="s">
        <v>13</v>
      </c>
      <c r="D370" s="6" t="s">
        <v>17</v>
      </c>
      <c r="E370" s="6" t="s">
        <v>40</v>
      </c>
      <c r="F370" s="6" t="s">
        <v>64</v>
      </c>
      <c r="G370" s="6" t="s">
        <v>1530</v>
      </c>
      <c r="H370" s="6" t="s">
        <v>1525</v>
      </c>
      <c r="I370" s="6" t="s">
        <v>1526</v>
      </c>
      <c r="J370" s="11" t="n">
        <v>45390</v>
      </c>
      <c r="K370" s="11" t="n">
        <v>46851</v>
      </c>
      <c r="L370" s="6" t="s">
        <v>68</v>
      </c>
      <c r="M370" s="6" t="str">
        <f aca="false">IF(K370="","sem data",IF(K370&gt;=Resumo!$B$3,"vigente","vencida"))</f>
        <v>vigente</v>
      </c>
      <c r="N370" s="7" t="n">
        <v>993.643570236151</v>
      </c>
      <c r="O370" s="10"/>
      <c r="P370" s="6" t="s">
        <v>69</v>
      </c>
      <c r="Q370" s="6"/>
      <c r="R370" s="6"/>
      <c r="S370" s="6"/>
      <c r="T370" s="10" t="s">
        <v>1531</v>
      </c>
      <c r="U370" s="12" t="n">
        <v>-8.638314</v>
      </c>
      <c r="V370" s="12" t="n">
        <v>-71.52679</v>
      </c>
    </row>
    <row r="371" customFormat="false" ht="15" hidden="false" customHeight="false" outlineLevel="0" collapsed="false">
      <c r="A371" s="10" t="s">
        <v>1532</v>
      </c>
      <c r="B371" s="10" t="s">
        <v>1533</v>
      </c>
      <c r="C371" s="6" t="s">
        <v>13</v>
      </c>
      <c r="D371" s="6" t="s">
        <v>17</v>
      </c>
      <c r="E371" s="6" t="s">
        <v>40</v>
      </c>
      <c r="F371" s="6" t="s">
        <v>64</v>
      </c>
      <c r="G371" s="6" t="s">
        <v>1145</v>
      </c>
      <c r="H371" s="6" t="s">
        <v>1105</v>
      </c>
      <c r="I371" s="6" t="s">
        <v>1106</v>
      </c>
      <c r="J371" s="11" t="n">
        <v>45435</v>
      </c>
      <c r="K371" s="11" t="n">
        <v>46896</v>
      </c>
      <c r="L371" s="6" t="s">
        <v>68</v>
      </c>
      <c r="M371" s="6" t="str">
        <f aca="false">IF(K371="","sem data",IF(K371&gt;=Resumo!$B$3,"vigente","vencida"))</f>
        <v>vigente</v>
      </c>
      <c r="N371" s="7" t="n">
        <v>811.898888939479</v>
      </c>
      <c r="O371" s="10"/>
      <c r="P371" s="6" t="s">
        <v>69</v>
      </c>
      <c r="Q371" s="6"/>
      <c r="R371" s="6"/>
      <c r="S371" s="6"/>
      <c r="T371" s="10" t="s">
        <v>1534</v>
      </c>
      <c r="U371" s="12" t="n">
        <v>-8.218929</v>
      </c>
      <c r="V371" s="12" t="n">
        <v>-70.614676</v>
      </c>
    </row>
  </sheetData>
  <autoFilter ref="A1:V37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6.15" hidden="false" customHeight="false" outlineLevel="0" collapsed="false">
      <c r="A1" s="1" t="s">
        <v>1535</v>
      </c>
    </row>
    <row r="3" customFormat="false" ht="15" hidden="false" customHeight="false" outlineLevel="0" collapsed="false">
      <c r="A3" s="3" t="s">
        <v>1536</v>
      </c>
      <c r="B3" s="13" t="s">
        <v>1537</v>
      </c>
    </row>
    <row r="4" customFormat="false" ht="15" hidden="false" customHeight="false" outlineLevel="0" collapsed="false">
      <c r="A4" s="3" t="s">
        <v>1538</v>
      </c>
      <c r="B4" s="13" t="s">
        <v>1539</v>
      </c>
    </row>
    <row r="5" customFormat="false" ht="15" hidden="false" customHeight="false" outlineLevel="0" collapsed="false">
      <c r="A5" s="3" t="s">
        <v>1540</v>
      </c>
      <c r="B5" s="13" t="s">
        <v>1541</v>
      </c>
    </row>
    <row r="6" customFormat="false" ht="15" hidden="false" customHeight="false" outlineLevel="0" collapsed="false">
      <c r="A6" s="3" t="s">
        <v>1542</v>
      </c>
      <c r="B6" s="13" t="s">
        <v>1543</v>
      </c>
    </row>
    <row r="7" customFormat="false" ht="15" hidden="false" customHeight="false" outlineLevel="0" collapsed="false">
      <c r="A7" s="3" t="s">
        <v>53</v>
      </c>
      <c r="B7" s="13" t="s">
        <v>1544</v>
      </c>
    </row>
    <row r="8" customFormat="false" ht="15" hidden="false" customHeight="false" outlineLevel="0" collapsed="false">
      <c r="A8" s="3" t="s">
        <v>1545</v>
      </c>
      <c r="B8" s="13" t="s">
        <v>1546</v>
      </c>
    </row>
    <row r="9" customFormat="false" ht="15" hidden="false" customHeight="false" outlineLevel="0" collapsed="false">
      <c r="A9" s="3" t="s">
        <v>9</v>
      </c>
      <c r="B9" s="13" t="s">
        <v>1547</v>
      </c>
    </row>
    <row r="10" customFormat="false" ht="15" hidden="false" customHeight="false" outlineLevel="0" collapsed="false">
      <c r="A10" s="3" t="s">
        <v>1548</v>
      </c>
      <c r="B10" s="13" t="s">
        <v>1549</v>
      </c>
    </row>
    <row r="11" customFormat="false" ht="15" hidden="false" customHeight="false" outlineLevel="0" collapsed="false">
      <c r="A11" s="3" t="s">
        <v>1550</v>
      </c>
      <c r="B11" s="13" t="s">
        <v>1551</v>
      </c>
    </row>
    <row r="12" customFormat="false" ht="15" hidden="false" customHeight="false" outlineLevel="0" collapsed="false">
      <c r="A12" s="3" t="s">
        <v>1552</v>
      </c>
      <c r="B12" s="13" t="s">
        <v>1553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2026-10-01T18:54:45Z</dcterms:created>
  <dc:creator>openpyxl</dc:creator>
  <dc:description/>
  <dc:language>en-US</dc:language>
  <cp:lastModifiedBy/>
  <dcterms:modified xsi:type="dcterms:W3CDTF">2026-10-01T18:54:45Z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